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hart of Accounts" state="visible" r:id="rId5"/>
    <sheet sheetId="3" name="General Ledger" state="visible" r:id="rId6"/>
    <sheet sheetId="4" name="Trial Balance" state="visible" r:id="rId7"/>
    <sheet sheetId="5" name="P&amp;L &amp; Balance Sheet Rollups" state="visible" r:id="rId8"/>
  </sheets>
  <calcPr calcId="171027"/>
</workbook>
</file>

<file path=xl/sharedStrings.xml><?xml version="1.0" encoding="utf-8"?>
<sst xmlns="http://schemas.openxmlformats.org/spreadsheetml/2006/main" count="295" uniqueCount="173">
  <si>
    <t>Small Business Accounting &amp; General Ledger Template</t>
  </si>
  <si>
    <t>Purpose</t>
  </si>
  <si>
    <t>This workbook is a true double-entry bookkeeping system for a small business: record every transaction as a dated debit and credit on the General Ledger, and the Chart of Accounts, Trial Balance, and P&amp;L &amp; Balance Sheet Rollups all recalculate automatically. The Trial Balance proves total debits equal total credits, and the Rollups sheet groups the same ledger data into the numbers a Profit &amp; Loss statement and a Balance Sheet would use — replace the sample company's accounts and transactions with your own.</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</si>
  <si>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</si>
  <si>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 a fictional one-person design studio's first month in business — is synthetic and for illustration only.</t>
  </si>
  <si>
    <t>What’s in this workbook</t>
  </si>
  <si>
    <t>Chart of Accounts</t>
  </si>
  <si>
    <t>The master list of 18 sample accounts (code, name, type, normal balance, category, notes). Account Type — Asset, Liability, Equity, Revenue, or Expense — and Normal Balance — Debit or Credit — drive every downstream lookup and check.</t>
  </si>
  <si>
    <t>General Ledger</t>
  </si>
  <si>
    <t>Every transaction, entered as one row per debit or credit line. Account Name is looked up automatically from the Chart of Accounts — only enter the date, reference, account code, description, and one of debit or credit per row.</t>
  </si>
  <si>
    <t>Trial Balance</t>
  </si>
  <si>
    <t>One row per account, with Total Debits and Total Credits pulled from the General Ledger with SUMIF, a signed Balance column, and a Trial Balance Check that must equal $0.</t>
  </si>
  <si>
    <t>P&amp;L &amp; Balance Sheet Rollups</t>
  </si>
  <si>
    <t>The same Trial Balance balances grouped by Account Type into a Profit &amp; Loss roll-up (Revenue, Expenses, Net Income) and a Balance Sheet roll-up (Assets, Liabilities, Equity), ending in a second balance check.</t>
  </si>
  <si>
    <t>How to use this workbook</t>
  </si>
  <si>
    <t>1. Open Chart of Accounts and adjust the account list to match your own books — keep Account Type and Normal Balance accurate, since every other sheet looks up from this list.</t>
  </si>
  <si>
    <t>2. Open General Ledger and enter your own transactions, one row per debit or credit line, using the same Reference (like JE-001) for every line of one transaction. Every transaction needs its debit lines to equal its credit lines.</t>
  </si>
  <si>
    <t>3. Open Trial Balance to see Total Debits and Total Credits recalculate automatically for every account. Confirm the Trial Balance Check at the bottom reads $0 before relying on the statements above it.</t>
  </si>
  <si>
    <t>4. Open P&amp;L &amp; Balance Sheet Rollups for the Revenue/Expense/Net Income summary and the Asset/Liability/Equity summary, both pulled straight from the Trial Balance.</t>
  </si>
  <si>
    <t>5. If either check doesn't read $0, work back through General Ledger: confirm every transaction's debit lines equal its credit lines, and that every line has an account code that exists on Chart of Accounts.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</si>
  <si>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</si>
  <si>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</si>
  <si>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</si>
  <si>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</si>
  <si>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</si>
  <si>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</si>
  <si>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IF, IFERROR) is natively supported in Google Sheets, so no formula substitutions are required. Dropdown data validation on Account Type, Normal Balance, and Account Code also carries over automatically.</t>
  </si>
  <si>
    <t>Limitations</t>
  </si>
  <si>
    <t>This template assumes 18 fixed accounts in the same order across Chart of Accounts and every SUMIF lookup — add accounts at the bottom of Chart of Accounts rather than inserting rows in the middle. Retained Earnings opens at $0 because the sample ledger models a business's first month; in a real second period you would carry the prior period's Net Income into Retained Earnings with a closing entry (this template does not automate closing entries). The General Ledger relies on you entering balanced transactions — nothing on this sheet stops a one-sided entry from being typed in, which is exactly why the Trial Balance Check exists. SUMIF-based totals treat a blank debit or credit cell as zero, so a genuinely blank cell and an entered zero behave identically.</t>
  </si>
  <si>
    <t>★ Free template from Excel.TV — get more free Excel &amp; Google Sheets templates →</t>
  </si>
  <si>
    <t>Account Code</t>
  </si>
  <si>
    <t>Account Name</t>
  </si>
  <si>
    <t>Account Type</t>
  </si>
  <si>
    <t>Normal Balance</t>
  </si>
  <si>
    <t>Category</t>
  </si>
  <si>
    <t>Notes</t>
  </si>
  <si>
    <t>1000</t>
  </si>
  <si>
    <t>Cash and Cash Equivalents</t>
  </si>
  <si>
    <t>Asset</t>
  </si>
  <si>
    <t>Debit</t>
  </si>
  <si>
    <t>Cash &amp; Bank</t>
  </si>
  <si>
    <t>Operating bank balance and cash on hand used for day-to-day transactions.</t>
  </si>
  <si>
    <t>1010</t>
  </si>
  <si>
    <t>Accounts Receivable</t>
  </si>
  <si>
    <t>Receivables</t>
  </si>
  <si>
    <t>Amounts billed to clients for services or products already delivered but not yet collected.</t>
  </si>
  <si>
    <t>1020</t>
  </si>
  <si>
    <t>Prepaid Expenses</t>
  </si>
  <si>
    <t>Prepaid</t>
  </si>
  <si>
    <t>Expenses paid in advance of the period they cover, such as a prepaid insurance premium.</t>
  </si>
  <si>
    <t>1500</t>
  </si>
  <si>
    <t>Equipment</t>
  </si>
  <si>
    <t>Fixed Assets</t>
  </si>
  <si>
    <t>Owned computers, design equipment, and furniture, recorded at original cost.</t>
  </si>
  <si>
    <t>2000</t>
  </si>
  <si>
    <t>Accounts Payable</t>
  </si>
  <si>
    <t>Liability</t>
  </si>
  <si>
    <t>Credit</t>
  </si>
  <si>
    <t>Payables</t>
  </si>
  <si>
    <t>Amounts owed to vendors and suppliers for goods or services already received.</t>
  </si>
  <si>
    <t>2010</t>
  </si>
  <si>
    <t>Accrued Expenses</t>
  </si>
  <si>
    <t>Accrued Liabilities</t>
  </si>
  <si>
    <t>Expenses incurred but not yet invoiced or paid, such as a contractor fee pending an invoice.</t>
  </si>
  <si>
    <t>2020</t>
  </si>
  <si>
    <t>Sales Tax Payable</t>
  </si>
  <si>
    <t>Taxes</t>
  </si>
  <si>
    <t>Sales tax collected from customers and held until it's remitted to the state tax authority.</t>
  </si>
  <si>
    <t>3000</t>
  </si>
  <si>
    <t>Owner's Capital</t>
  </si>
  <si>
    <t>Equity</t>
  </si>
  <si>
    <t>Paid-in Capital</t>
  </si>
  <si>
    <t>Cash the owner has contributed to the business in exchange for ownership equity.</t>
  </si>
  <si>
    <t>3010</t>
  </si>
  <si>
    <t>Retained Earnings</t>
  </si>
  <si>
    <t>Cumulative net income retained in the business rather than distributed to the owner. This sample ledger models a business's first month, so it opens at $0 — carry the period's Net Income into this account with a closing entry at the start of the next period.</t>
  </si>
  <si>
    <t>4000</t>
  </si>
  <si>
    <t>Service Revenue</t>
  </si>
  <si>
    <t>Revenue</t>
  </si>
  <si>
    <t>Services</t>
  </si>
  <si>
    <t>Revenue earned from design, branding, and consulting services billed to clients.</t>
  </si>
  <si>
    <t>4010</t>
  </si>
  <si>
    <t>Product Sales</t>
  </si>
  <si>
    <t>Products</t>
  </si>
  <si>
    <t>Revenue earned from selling branded merchandise directly to customers.</t>
  </si>
  <si>
    <t>5000</t>
  </si>
  <si>
    <t>Cost of Goods Sold</t>
  </si>
  <si>
    <t>Expense</t>
  </si>
  <si>
    <t>COGS</t>
  </si>
  <si>
    <t>The direct cost of merchandise sold to customers.</t>
  </si>
  <si>
    <t>5010</t>
  </si>
  <si>
    <t>Rent Expense</t>
  </si>
  <si>
    <t>Facilities</t>
  </si>
  <si>
    <t>Monthly office rent.</t>
  </si>
  <si>
    <t>5020</t>
  </si>
  <si>
    <t>Payroll Expense</t>
  </si>
  <si>
    <t>Payroll</t>
  </si>
  <si>
    <t>Wages and payroll costs for all staff.</t>
  </si>
  <si>
    <t>5030</t>
  </si>
  <si>
    <t>Software Subscriptions</t>
  </si>
  <si>
    <t>Software</t>
  </si>
  <si>
    <t>Design and business software licensed monthly.</t>
  </si>
  <si>
    <t>5040</t>
  </si>
  <si>
    <t>Office Supplies</t>
  </si>
  <si>
    <t>Supplies</t>
  </si>
  <si>
    <t>Consumables and small supplies for day-to-day operations.</t>
  </si>
  <si>
    <t>5050</t>
  </si>
  <si>
    <t>Marketing Expense</t>
  </si>
  <si>
    <t>Marketing</t>
  </si>
  <si>
    <t>Paid advertising, campaigns, and contractor fees for marketing work.</t>
  </si>
  <si>
    <t>5060</t>
  </si>
  <si>
    <t>Utilities Expense</t>
  </si>
  <si>
    <t>Utilities</t>
  </si>
  <si>
    <t>Monthly electricity, internet, and water costs for the office.</t>
  </si>
  <si>
    <t>Enter one row per debit or credit line below. Account Name is looked up automatically from the Chart of Accounts — do not type into that column. Every transaction (matching Reference) needs its debit lines to equal its credit lines.</t>
  </si>
  <si>
    <t>Date</t>
  </si>
  <si>
    <t>Reference</t>
  </si>
  <si>
    <t>Description</t>
  </si>
  <si>
    <t>JE-001</t>
  </si>
  <si>
    <t>Owner invests cash to start the business</t>
  </si>
  <si>
    <t>JE-002</t>
  </si>
  <si>
    <t>Purchase design equipment and computers, paid cash</t>
  </si>
  <si>
    <t>JE-003</t>
  </si>
  <si>
    <t>Pay March office rent</t>
  </si>
  <si>
    <t>JE-004</t>
  </si>
  <si>
    <t>Complete a branding project for a client, billed on account</t>
  </si>
  <si>
    <t>JE-005</t>
  </si>
  <si>
    <t>Sell branded merchandise for cash, plus 8% sales tax collected</t>
  </si>
  <si>
    <t>JE-006</t>
  </si>
  <si>
    <t>Purchase office supplies on account</t>
  </si>
  <si>
    <t>JE-007</t>
  </si>
  <si>
    <t>Pay semi-monthly payroll</t>
  </si>
  <si>
    <t>JE-008</t>
  </si>
  <si>
    <t>Collect payment from a client on account</t>
  </si>
  <si>
    <t>JE-009</t>
  </si>
  <si>
    <t>Pay a supplier invoice for office supplies in full</t>
  </si>
  <si>
    <t>JE-010</t>
  </si>
  <si>
    <t>Pay monthly design-software subscriptions</t>
  </si>
  <si>
    <t>JE-011</t>
  </si>
  <si>
    <t>Run a social ad campaign, charged to a vendor account</t>
  </si>
  <si>
    <t>JE-012</t>
  </si>
  <si>
    <t>Pay a 12-month liability insurance premium in advance</t>
  </si>
  <si>
    <t>JE-013</t>
  </si>
  <si>
    <t>Complete a logo project for a walk-in client, paid cash</t>
  </si>
  <si>
    <t>JE-014</t>
  </si>
  <si>
    <t>Record the cost of merchandise sold in JE-005, invoiced by the supplier</t>
  </si>
  <si>
    <t>JE-015</t>
  </si>
  <si>
    <t>Pay the March utilities bill</t>
  </si>
  <si>
    <t>JE-016</t>
  </si>
  <si>
    <t>Accrue an unpaid contractor fee for March marketing work</t>
  </si>
  <si>
    <t>JE-017</t>
  </si>
  <si>
    <t>Remit collected sales tax to the state tax authority</t>
  </si>
  <si>
    <t>JE-018</t>
  </si>
  <si>
    <t>Owner contributes additional cash investment</t>
  </si>
  <si>
    <t>Total Debits and Total Credits pull automatically from General Ledger with SUMIF. Nothing on this sheet needs to be typed in.</t>
  </si>
  <si>
    <t>Total Debits</t>
  </si>
  <si>
    <t>Total Credits</t>
  </si>
  <si>
    <t>Balance</t>
  </si>
  <si>
    <t>TOTALS</t>
  </si>
  <si>
    <t>TRIAL BALANCE CHECK (Total Debits − Total Credits)</t>
  </si>
  <si>
    <t>Every figure below groups the Trial Balance by Account Type with SUMIF. Nothing on this sheet needs to be typed in.</t>
  </si>
  <si>
    <t>Profit &amp; Loss Roll-Up (by Account Type)</t>
  </si>
  <si>
    <t>Metric</t>
  </si>
  <si>
    <t>Amount</t>
  </si>
  <si>
    <t>Total Revenue</t>
  </si>
  <si>
    <t>Total Expenses</t>
  </si>
  <si>
    <t>Net Income (Revenue − Expenses)</t>
  </si>
  <si>
    <t>Balance Sheet Roll-Up (by Account Type)</t>
  </si>
  <si>
    <t>Total Assets</t>
  </si>
  <si>
    <t>Total Liabilities</t>
  </si>
  <si>
    <t>Total Equity (excluding current-period Net Income)</t>
  </si>
  <si>
    <t>Total Liabilities + Equity + Net Income</t>
  </si>
  <si>
    <t>BALANCE CHECK (Assets − (Liabilities + Equity + Net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</si>
</sst>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3">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164" fontId="0" fillId="2" borderId="1" xfId="0" applyNumberFormat="1" applyFill="1" applyBorder="1" applyAlignment="1">
      <alignment horizontal="center" vertical="center"/>
    </xf>
    <xf numFmtId="0" fontId="0" fillId="3" borderId="1" xfId="0" applyFill="1" applyBorder="1" applyAlignment="1">
      <alignment vertical="center" wrapText="1"/>
    </xf>
    <xf numFmtId="165" fontId="0" fillId="2" borderId="1" xfId="0" applyNumberFormat="1" applyFill="1" applyBorder="1" applyAlignment="1">
      <alignment vertical="center"/>
    </xf>
    <xf numFmtId="0" fontId="0" fillId="3" borderId="1" xfId="0" applyFill="1" applyBorder="1" applyAlignment="1">
      <alignment horizontal="center" vertical="center"/>
    </xf>
    <xf numFmtId="165" fontId="0" fillId="3" borderId="1" xfId="0" applyNumberFormat="1" applyFill="1" applyBorder="1" applyAlignment="1">
      <alignment vertical="center"/>
    </xf>
    <xf numFmtId="165" fontId="4" fillId="3" borderId="1" xfId="0" applyNumberFormat="1" applyFont="1" applyFill="1" applyBorder="1" applyAlignment="1">
      <alignment vertical="center"/>
    </xf>
    <xf numFmtId="165" fontId="4" fillId="4" borderId="1" xfId="0" applyNumberFormat="1" applyFont="1" applyFill="1" applyBorder="1" applyAlignment="1">
      <alignment vertical="center"/>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ing-template-exce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ing-template-exce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ccounting-template-exc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ht="30" customHeight="1" spans="1:6" x14ac:dyDescent="0.25">
      <c r="A12" s="5" t="s">
        <v>10</v>
      </c>
      <c r="B12" s="5"/>
      <c r="C12" s="2" t="s">
        <v>11</v>
      </c>
      <c r="D12" s="2"/>
      <c r="E12" s="2"/>
      <c r="F12" s="2"/>
    </row>
    <row r="13" ht="45"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6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90"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28" customWidth="1"/>
    <col min="3" max="4" width="16" customWidth="1"/>
    <col min="5" max="5" width="20" customWidth="1"/>
    <col min="6" max="6" width="50" customWidth="1"/>
  </cols>
  <sheetData>
    <row r="1" ht="30" customHeight="1" spans="1:6" x14ac:dyDescent="0.25">
      <c r="A1" s="11" t="s">
        <v>30</v>
      </c>
      <c r="B1" s="11" t="s">
        <v>31</v>
      </c>
      <c r="C1" s="11" t="s">
        <v>32</v>
      </c>
      <c r="D1" s="11" t="s">
        <v>33</v>
      </c>
      <c r="E1" s="11" t="s">
        <v>34</v>
      </c>
      <c r="F1" s="11" t="s">
        <v>35</v>
      </c>
    </row>
    <row r="2" ht="30" customHeight="1" spans="1:6" x14ac:dyDescent="0.25">
      <c r="A2" s="12" t="s">
        <v>36</v>
      </c>
      <c r="B2" s="13" t="s">
        <v>37</v>
      </c>
      <c r="C2" s="14" t="s">
        <v>38</v>
      </c>
      <c r="D2" s="14" t="s">
        <v>39</v>
      </c>
      <c r="E2" s="13" t="s">
        <v>40</v>
      </c>
      <c r="F2" s="13" t="s">
        <v>41</v>
      </c>
    </row>
    <row r="3" ht="30" customHeight="1" spans="1:6" x14ac:dyDescent="0.25">
      <c r="A3" s="12" t="s">
        <v>42</v>
      </c>
      <c r="B3" s="13" t="s">
        <v>43</v>
      </c>
      <c r="C3" s="14" t="s">
        <v>38</v>
      </c>
      <c r="D3" s="14" t="s">
        <v>39</v>
      </c>
      <c r="E3" s="13" t="s">
        <v>44</v>
      </c>
      <c r="F3" s="13" t="s">
        <v>45</v>
      </c>
    </row>
    <row r="4" ht="30" customHeight="1" spans="1:6" x14ac:dyDescent="0.25">
      <c r="A4" s="12" t="s">
        <v>46</v>
      </c>
      <c r="B4" s="13" t="s">
        <v>47</v>
      </c>
      <c r="C4" s="14" t="s">
        <v>38</v>
      </c>
      <c r="D4" s="14" t="s">
        <v>39</v>
      </c>
      <c r="E4" s="13" t="s">
        <v>48</v>
      </c>
      <c r="F4" s="13" t="s">
        <v>49</v>
      </c>
    </row>
    <row r="5" ht="30" customHeight="1" spans="1:6" x14ac:dyDescent="0.25">
      <c r="A5" s="12" t="s">
        <v>50</v>
      </c>
      <c r="B5" s="13" t="s">
        <v>51</v>
      </c>
      <c r="C5" s="14" t="s">
        <v>38</v>
      </c>
      <c r="D5" s="14" t="s">
        <v>39</v>
      </c>
      <c r="E5" s="13" t="s">
        <v>52</v>
      </c>
      <c r="F5" s="13" t="s">
        <v>53</v>
      </c>
    </row>
    <row r="6" ht="30" customHeight="1" spans="1:6" x14ac:dyDescent="0.25">
      <c r="A6" s="12" t="s">
        <v>54</v>
      </c>
      <c r="B6" s="13" t="s">
        <v>55</v>
      </c>
      <c r="C6" s="14" t="s">
        <v>56</v>
      </c>
      <c r="D6" s="14" t="s">
        <v>57</v>
      </c>
      <c r="E6" s="13" t="s">
        <v>58</v>
      </c>
      <c r="F6" s="13" t="s">
        <v>59</v>
      </c>
    </row>
    <row r="7" ht="30" customHeight="1" spans="1:6" x14ac:dyDescent="0.25">
      <c r="A7" s="12" t="s">
        <v>60</v>
      </c>
      <c r="B7" s="13" t="s">
        <v>61</v>
      </c>
      <c r="C7" s="14" t="s">
        <v>56</v>
      </c>
      <c r="D7" s="14" t="s">
        <v>57</v>
      </c>
      <c r="E7" s="13" t="s">
        <v>62</v>
      </c>
      <c r="F7" s="13" t="s">
        <v>63</v>
      </c>
    </row>
    <row r="8" ht="30" customHeight="1" spans="1:6" x14ac:dyDescent="0.25">
      <c r="A8" s="12" t="s">
        <v>64</v>
      </c>
      <c r="B8" s="13" t="s">
        <v>65</v>
      </c>
      <c r="C8" s="14" t="s">
        <v>56</v>
      </c>
      <c r="D8" s="14" t="s">
        <v>57</v>
      </c>
      <c r="E8" s="13" t="s">
        <v>66</v>
      </c>
      <c r="F8" s="13" t="s">
        <v>67</v>
      </c>
    </row>
    <row r="9" ht="30" customHeight="1" spans="1:6" x14ac:dyDescent="0.25">
      <c r="A9" s="12" t="s">
        <v>68</v>
      </c>
      <c r="B9" s="13" t="s">
        <v>69</v>
      </c>
      <c r="C9" s="14" t="s">
        <v>70</v>
      </c>
      <c r="D9" s="14" t="s">
        <v>57</v>
      </c>
      <c r="E9" s="13" t="s">
        <v>71</v>
      </c>
      <c r="F9" s="13" t="s">
        <v>72</v>
      </c>
    </row>
    <row r="10" ht="90" customHeight="1" spans="1:6" x14ac:dyDescent="0.25">
      <c r="A10" s="12" t="s">
        <v>73</v>
      </c>
      <c r="B10" s="13" t="s">
        <v>74</v>
      </c>
      <c r="C10" s="14" t="s">
        <v>70</v>
      </c>
      <c r="D10" s="14" t="s">
        <v>57</v>
      </c>
      <c r="E10" s="13" t="s">
        <v>74</v>
      </c>
      <c r="F10" s="13" t="s">
        <v>75</v>
      </c>
    </row>
    <row r="11" ht="30" customHeight="1" spans="1:6" x14ac:dyDescent="0.25">
      <c r="A11" s="12" t="s">
        <v>76</v>
      </c>
      <c r="B11" s="13" t="s">
        <v>77</v>
      </c>
      <c r="C11" s="14" t="s">
        <v>78</v>
      </c>
      <c r="D11" s="14" t="s">
        <v>57</v>
      </c>
      <c r="E11" s="13" t="s">
        <v>79</v>
      </c>
      <c r="F11" s="13" t="s">
        <v>80</v>
      </c>
    </row>
    <row r="12" ht="30" customHeight="1" spans="1:6" x14ac:dyDescent="0.25">
      <c r="A12" s="12" t="s">
        <v>81</v>
      </c>
      <c r="B12" s="13" t="s">
        <v>82</v>
      </c>
      <c r="C12" s="14" t="s">
        <v>78</v>
      </c>
      <c r="D12" s="14" t="s">
        <v>57</v>
      </c>
      <c r="E12" s="13" t="s">
        <v>83</v>
      </c>
      <c r="F12" s="13" t="s">
        <v>84</v>
      </c>
    </row>
    <row r="13" ht="30" customHeight="1" spans="1:6" x14ac:dyDescent="0.25">
      <c r="A13" s="12" t="s">
        <v>85</v>
      </c>
      <c r="B13" s="13" t="s">
        <v>86</v>
      </c>
      <c r="C13" s="14" t="s">
        <v>87</v>
      </c>
      <c r="D13" s="14" t="s">
        <v>39</v>
      </c>
      <c r="E13" s="13" t="s">
        <v>88</v>
      </c>
      <c r="F13" s="13" t="s">
        <v>89</v>
      </c>
    </row>
    <row r="14" ht="30" customHeight="1" spans="1:6" x14ac:dyDescent="0.25">
      <c r="A14" s="12" t="s">
        <v>90</v>
      </c>
      <c r="B14" s="13" t="s">
        <v>91</v>
      </c>
      <c r="C14" s="14" t="s">
        <v>87</v>
      </c>
      <c r="D14" s="14" t="s">
        <v>39</v>
      </c>
      <c r="E14" s="13" t="s">
        <v>92</v>
      </c>
      <c r="F14" s="13" t="s">
        <v>93</v>
      </c>
    </row>
    <row r="15" ht="30" customHeight="1" spans="1:6" x14ac:dyDescent="0.25">
      <c r="A15" s="12" t="s">
        <v>94</v>
      </c>
      <c r="B15" s="13" t="s">
        <v>95</v>
      </c>
      <c r="C15" s="14" t="s">
        <v>87</v>
      </c>
      <c r="D15" s="14" t="s">
        <v>39</v>
      </c>
      <c r="E15" s="13" t="s">
        <v>96</v>
      </c>
      <c r="F15" s="13" t="s">
        <v>97</v>
      </c>
    </row>
    <row r="16" ht="30" customHeight="1" spans="1:6" x14ac:dyDescent="0.25">
      <c r="A16" s="12" t="s">
        <v>98</v>
      </c>
      <c r="B16" s="13" t="s">
        <v>99</v>
      </c>
      <c r="C16" s="14" t="s">
        <v>87</v>
      </c>
      <c r="D16" s="14" t="s">
        <v>39</v>
      </c>
      <c r="E16" s="13" t="s">
        <v>100</v>
      </c>
      <c r="F16" s="13" t="s">
        <v>101</v>
      </c>
    </row>
    <row r="17" ht="30" customHeight="1" spans="1:6" x14ac:dyDescent="0.25">
      <c r="A17" s="12" t="s">
        <v>102</v>
      </c>
      <c r="B17" s="13" t="s">
        <v>103</v>
      </c>
      <c r="C17" s="14" t="s">
        <v>87</v>
      </c>
      <c r="D17" s="14" t="s">
        <v>39</v>
      </c>
      <c r="E17" s="13" t="s">
        <v>104</v>
      </c>
      <c r="F17" s="13" t="s">
        <v>105</v>
      </c>
    </row>
    <row r="18" ht="30" customHeight="1" spans="1:6" x14ac:dyDescent="0.25">
      <c r="A18" s="12" t="s">
        <v>106</v>
      </c>
      <c r="B18" s="13" t="s">
        <v>107</v>
      </c>
      <c r="C18" s="14" t="s">
        <v>87</v>
      </c>
      <c r="D18" s="14" t="s">
        <v>39</v>
      </c>
      <c r="E18" s="13" t="s">
        <v>108</v>
      </c>
      <c r="F18" s="13" t="s">
        <v>109</v>
      </c>
    </row>
    <row r="19" ht="30" customHeight="1" spans="1:6" x14ac:dyDescent="0.25">
      <c r="A19" s="12" t="s">
        <v>110</v>
      </c>
      <c r="B19" s="13" t="s">
        <v>111</v>
      </c>
      <c r="C19" s="14" t="s">
        <v>87</v>
      </c>
      <c r="D19" s="14" t="s">
        <v>39</v>
      </c>
      <c r="E19" s="13" t="s">
        <v>112</v>
      </c>
      <c r="F19" s="13" t="s">
        <v>113</v>
      </c>
    </row>
  </sheetData>
  <dataValidations count="4">
    <dataValidation type="list" showErrorMessage="1" errorTitle="Invalid account type" error="Choose one of: Asset, Liability, Equity, Revenue, Expense" sqref="C10:C19">
      <formula1>"Asset,Liability,Equity,Revenue,Expense"</formula1>
    </dataValidation>
    <dataValidation type="list" showErrorMessage="1" errorTitle="Invalid account type" error="Choose one of: Asset, Liability, Equity, Revenue, Expense" sqref="C2:C19">
      <formula1>"Asset,Liability,Equity,Revenue,Expense"</formula1>
    </dataValidation>
    <dataValidation type="list" showErrorMessage="1" errorTitle="Invalid normal balance" error="Choose one of: Debit, Credit" sqref="D10:D19">
      <formula1>"Debit,Credit"</formula1>
    </dataValidation>
    <dataValidation type="list" showErrorMessage="1" errorTitle="Invalid normal balance" error="Choose one of: Debit, Credit" sqref="D2:D19">
      <formula1>"Debit,Credit"</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pane ySplit="3" topLeftCell="A4" activePane="bottomLeft" state="frozen"/>
      <selection pane="bottomLeft"/>
    </sheetView>
  </sheetViews>
  <sheetFormatPr defaultRowHeight="15" outlineLevelRow="0" outlineLevelCol="0" x14ac:dyDescent="55"/>
  <cols>
    <col min="1" max="1" width="13" customWidth="1"/>
    <col min="2" max="2" width="11" customWidth="1"/>
    <col min="3" max="3" width="13" customWidth="1"/>
    <col min="4" max="4" width="26" customWidth="1"/>
    <col min="5" max="5" width="42" customWidth="1"/>
    <col min="6" max="7" width="13" customWidth="1"/>
  </cols>
  <sheetData>
    <row r="1" ht="30" customHeight="1" spans="1:7" x14ac:dyDescent="0.25">
      <c r="A1" s="2" t="s">
        <v>114</v>
      </c>
      <c r="B1" s="2"/>
      <c r="C1" s="2"/>
      <c r="D1" s="2"/>
      <c r="E1" s="2"/>
      <c r="F1" s="2"/>
      <c r="G1" s="2"/>
    </row>
    <row r="2" spans="4:5" x14ac:dyDescent="0.25">
      <c r="D2" s="2"/>
      <c r="E2" s="2"/>
    </row>
    <row r="3" ht="30" customHeight="1" spans="1:7" x14ac:dyDescent="0.25">
      <c r="A3" s="11" t="s">
        <v>115</v>
      </c>
      <c r="B3" s="11" t="s">
        <v>116</v>
      </c>
      <c r="C3" s="11" t="s">
        <v>30</v>
      </c>
      <c r="D3" s="11" t="s">
        <v>31</v>
      </c>
      <c r="E3" s="11" t="s">
        <v>117</v>
      </c>
      <c r="F3" s="11" t="s">
        <v>39</v>
      </c>
      <c r="G3" s="11" t="s">
        <v>57</v>
      </c>
    </row>
    <row r="4" ht="30" customHeight="1" spans="1:7" x14ac:dyDescent="0.25">
      <c r="A4" s="15">
        <v>46082</v>
      </c>
      <c r="B4" s="12" t="s">
        <v>118</v>
      </c>
      <c r="C4" s="12" t="s">
        <v>36</v>
      </c>
      <c r="D4" s="16">
        <f>IFERROR(INDEX('Chart of Accounts'!$B$2:$B$19,MATCH($C4,'Chart of Accounts'!$A$2:$A$19,0)),"(unknown account)")</f>
      </c>
      <c r="E4" s="6" t="s">
        <v>119</v>
      </c>
      <c r="F4" s="17">
        <v>25000</v>
      </c>
      <c r="G4" s="17"/>
    </row>
    <row r="5" ht="30" customHeight="1" spans="1:7" x14ac:dyDescent="0.25">
      <c r="A5" s="15">
        <v>46082</v>
      </c>
      <c r="B5" s="12" t="s">
        <v>118</v>
      </c>
      <c r="C5" s="12" t="s">
        <v>68</v>
      </c>
      <c r="D5" s="16">
        <f>IFERROR(INDEX('Chart of Accounts'!$B$2:$B$19,MATCH($C5,'Chart of Accounts'!$A$2:$A$19,0)),"(unknown account)")</f>
      </c>
      <c r="E5" s="6" t="s">
        <v>119</v>
      </c>
      <c r="F5" s="17"/>
      <c r="G5" s="17">
        <v>25000</v>
      </c>
    </row>
    <row r="6" ht="30" customHeight="1" spans="1:7" x14ac:dyDescent="0.25">
      <c r="A6" s="15">
        <v>46083</v>
      </c>
      <c r="B6" s="12" t="s">
        <v>120</v>
      </c>
      <c r="C6" s="12" t="s">
        <v>50</v>
      </c>
      <c r="D6" s="16">
        <f>IFERROR(INDEX('Chart of Accounts'!$B$2:$B$19,MATCH($C6,'Chart of Accounts'!$A$2:$A$19,0)),"(unknown account)")</f>
      </c>
      <c r="E6" s="6" t="s">
        <v>121</v>
      </c>
      <c r="F6" s="17">
        <v>8000</v>
      </c>
      <c r="G6" s="17"/>
    </row>
    <row r="7" ht="30" customHeight="1" spans="1:7" x14ac:dyDescent="0.25">
      <c r="A7" s="15">
        <v>46083</v>
      </c>
      <c r="B7" s="12" t="s">
        <v>120</v>
      </c>
      <c r="C7" s="12" t="s">
        <v>36</v>
      </c>
      <c r="D7" s="16">
        <f>IFERROR(INDEX('Chart of Accounts'!$B$2:$B$19,MATCH($C7,'Chart of Accounts'!$A$2:$A$19,0)),"(unknown account)")</f>
      </c>
      <c r="E7" s="6" t="s">
        <v>121</v>
      </c>
      <c r="F7" s="17"/>
      <c r="G7" s="17">
        <v>8000</v>
      </c>
    </row>
    <row r="8" ht="30" customHeight="1" spans="1:7" x14ac:dyDescent="0.25">
      <c r="A8" s="15">
        <v>46084</v>
      </c>
      <c r="B8" s="12" t="s">
        <v>122</v>
      </c>
      <c r="C8" s="12" t="s">
        <v>90</v>
      </c>
      <c r="D8" s="16">
        <f>IFERROR(INDEX('Chart of Accounts'!$B$2:$B$19,MATCH($C8,'Chart of Accounts'!$A$2:$A$19,0)),"(unknown account)")</f>
      </c>
      <c r="E8" s="6" t="s">
        <v>123</v>
      </c>
      <c r="F8" s="17">
        <v>2200</v>
      </c>
      <c r="G8" s="17"/>
    </row>
    <row r="9" ht="30" customHeight="1" spans="1:7" x14ac:dyDescent="0.25">
      <c r="A9" s="15">
        <v>46084</v>
      </c>
      <c r="B9" s="12" t="s">
        <v>122</v>
      </c>
      <c r="C9" s="12" t="s">
        <v>36</v>
      </c>
      <c r="D9" s="16">
        <f>IFERROR(INDEX('Chart of Accounts'!$B$2:$B$19,MATCH($C9,'Chart of Accounts'!$A$2:$A$19,0)),"(unknown account)")</f>
      </c>
      <c r="E9" s="6" t="s">
        <v>123</v>
      </c>
      <c r="F9" s="17"/>
      <c r="G9" s="17">
        <v>2200</v>
      </c>
    </row>
    <row r="10" ht="30" customHeight="1" spans="1:7" x14ac:dyDescent="0.25">
      <c r="A10" s="15">
        <v>46086</v>
      </c>
      <c r="B10" s="12" t="s">
        <v>124</v>
      </c>
      <c r="C10" s="12" t="s">
        <v>42</v>
      </c>
      <c r="D10" s="16">
        <f>IFERROR(INDEX('Chart of Accounts'!$B$2:$B$19,MATCH($C10,'Chart of Accounts'!$A$2:$A$19,0)),"(unknown account)")</f>
      </c>
      <c r="E10" s="6" t="s">
        <v>125</v>
      </c>
      <c r="F10" s="17">
        <v>6500</v>
      </c>
      <c r="G10" s="17"/>
    </row>
    <row r="11" ht="30" customHeight="1" spans="1:7" x14ac:dyDescent="0.25">
      <c r="A11" s="15">
        <v>46086</v>
      </c>
      <c r="B11" s="12" t="s">
        <v>124</v>
      </c>
      <c r="C11" s="12" t="s">
        <v>76</v>
      </c>
      <c r="D11" s="16">
        <f>IFERROR(INDEX('Chart of Accounts'!$B$2:$B$19,MATCH($C11,'Chart of Accounts'!$A$2:$A$19,0)),"(unknown account)")</f>
      </c>
      <c r="E11" s="6" t="s">
        <v>125</v>
      </c>
      <c r="F11" s="17"/>
      <c r="G11" s="17">
        <v>6500</v>
      </c>
    </row>
    <row r="12" ht="30" customHeight="1" spans="1:7" x14ac:dyDescent="0.25">
      <c r="A12" s="15">
        <v>46087</v>
      </c>
      <c r="B12" s="12" t="s">
        <v>126</v>
      </c>
      <c r="C12" s="12" t="s">
        <v>36</v>
      </c>
      <c r="D12" s="16">
        <f>IFERROR(INDEX('Chart of Accounts'!$B$2:$B$19,MATCH($C12,'Chart of Accounts'!$A$2:$A$19,0)),"(unknown account)")</f>
      </c>
      <c r="E12" s="6" t="s">
        <v>127</v>
      </c>
      <c r="F12" s="17">
        <v>3456</v>
      </c>
      <c r="G12" s="17"/>
    </row>
    <row r="13" ht="30" customHeight="1" spans="1:7" x14ac:dyDescent="0.25">
      <c r="A13" s="15">
        <v>46087</v>
      </c>
      <c r="B13" s="12" t="s">
        <v>126</v>
      </c>
      <c r="C13" s="12" t="s">
        <v>81</v>
      </c>
      <c r="D13" s="16">
        <f>IFERROR(INDEX('Chart of Accounts'!$B$2:$B$19,MATCH($C13,'Chart of Accounts'!$A$2:$A$19,0)),"(unknown account)")</f>
      </c>
      <c r="E13" s="6" t="s">
        <v>127</v>
      </c>
      <c r="F13" s="17"/>
      <c r="G13" s="17">
        <v>3200</v>
      </c>
    </row>
    <row r="14" ht="30" customHeight="1" spans="1:7" x14ac:dyDescent="0.25">
      <c r="A14" s="15">
        <v>46087</v>
      </c>
      <c r="B14" s="12" t="s">
        <v>126</v>
      </c>
      <c r="C14" s="12" t="s">
        <v>64</v>
      </c>
      <c r="D14" s="16">
        <f>IFERROR(INDEX('Chart of Accounts'!$B$2:$B$19,MATCH($C14,'Chart of Accounts'!$A$2:$A$19,0)),"(unknown account)")</f>
      </c>
      <c r="E14" s="6" t="s">
        <v>127</v>
      </c>
      <c r="F14" s="17"/>
      <c r="G14" s="17">
        <v>256</v>
      </c>
    </row>
    <row r="15" ht="30" customHeight="1" spans="1:7" x14ac:dyDescent="0.25">
      <c r="A15" s="15">
        <v>46088</v>
      </c>
      <c r="B15" s="12" t="s">
        <v>128</v>
      </c>
      <c r="C15" s="12" t="s">
        <v>102</v>
      </c>
      <c r="D15" s="16">
        <f>IFERROR(INDEX('Chart of Accounts'!$B$2:$B$19,MATCH($C15,'Chart of Accounts'!$A$2:$A$19,0)),"(unknown account)")</f>
      </c>
      <c r="E15" s="6" t="s">
        <v>129</v>
      </c>
      <c r="F15" s="17">
        <v>450</v>
      </c>
      <c r="G15" s="17"/>
    </row>
    <row r="16" ht="30" customHeight="1" spans="1:7" x14ac:dyDescent="0.25">
      <c r="A16" s="15">
        <v>46088</v>
      </c>
      <c r="B16" s="12" t="s">
        <v>128</v>
      </c>
      <c r="C16" s="12" t="s">
        <v>54</v>
      </c>
      <c r="D16" s="16">
        <f>IFERROR(INDEX('Chart of Accounts'!$B$2:$B$19,MATCH($C16,'Chart of Accounts'!$A$2:$A$19,0)),"(unknown account)")</f>
      </c>
      <c r="E16" s="6" t="s">
        <v>129</v>
      </c>
      <c r="F16" s="17"/>
      <c r="G16" s="17">
        <v>450</v>
      </c>
    </row>
    <row r="17" ht="30" customHeight="1" spans="1:7" x14ac:dyDescent="0.25">
      <c r="A17" s="15">
        <v>46096</v>
      </c>
      <c r="B17" s="12" t="s">
        <v>130</v>
      </c>
      <c r="C17" s="12" t="s">
        <v>94</v>
      </c>
      <c r="D17" s="16">
        <f>IFERROR(INDEX('Chart of Accounts'!$B$2:$B$19,MATCH($C17,'Chart of Accounts'!$A$2:$A$19,0)),"(unknown account)")</f>
      </c>
      <c r="E17" s="6" t="s">
        <v>131</v>
      </c>
      <c r="F17" s="17">
        <v>5400</v>
      </c>
      <c r="G17" s="17"/>
    </row>
    <row r="18" ht="30" customHeight="1" spans="1:7" x14ac:dyDescent="0.25">
      <c r="A18" s="15">
        <v>46096</v>
      </c>
      <c r="B18" s="12" t="s">
        <v>130</v>
      </c>
      <c r="C18" s="12" t="s">
        <v>36</v>
      </c>
      <c r="D18" s="16">
        <f>IFERROR(INDEX('Chart of Accounts'!$B$2:$B$19,MATCH($C18,'Chart of Accounts'!$A$2:$A$19,0)),"(unknown account)")</f>
      </c>
      <c r="E18" s="6" t="s">
        <v>131</v>
      </c>
      <c r="F18" s="17"/>
      <c r="G18" s="17">
        <v>5400</v>
      </c>
    </row>
    <row r="19" ht="30" customHeight="1" spans="1:7" x14ac:dyDescent="0.25">
      <c r="A19" s="15">
        <v>46097</v>
      </c>
      <c r="B19" s="12" t="s">
        <v>132</v>
      </c>
      <c r="C19" s="12" t="s">
        <v>36</v>
      </c>
      <c r="D19" s="16">
        <f>IFERROR(INDEX('Chart of Accounts'!$B$2:$B$19,MATCH($C19,'Chart of Accounts'!$A$2:$A$19,0)),"(unknown account)")</f>
      </c>
      <c r="E19" s="6" t="s">
        <v>133</v>
      </c>
      <c r="F19" s="17">
        <v>4000</v>
      </c>
      <c r="G19" s="17"/>
    </row>
    <row r="20" ht="30" customHeight="1" spans="1:7" x14ac:dyDescent="0.25">
      <c r="A20" s="15">
        <v>46097</v>
      </c>
      <c r="B20" s="12" t="s">
        <v>132</v>
      </c>
      <c r="C20" s="12" t="s">
        <v>42</v>
      </c>
      <c r="D20" s="16">
        <f>IFERROR(INDEX('Chart of Accounts'!$B$2:$B$19,MATCH($C20,'Chart of Accounts'!$A$2:$A$19,0)),"(unknown account)")</f>
      </c>
      <c r="E20" s="6" t="s">
        <v>133</v>
      </c>
      <c r="F20" s="17"/>
      <c r="G20" s="17">
        <v>4000</v>
      </c>
    </row>
    <row r="21" ht="30" customHeight="1" spans="1:7" x14ac:dyDescent="0.25">
      <c r="A21" s="15">
        <v>46099</v>
      </c>
      <c r="B21" s="12" t="s">
        <v>134</v>
      </c>
      <c r="C21" s="12" t="s">
        <v>54</v>
      </c>
      <c r="D21" s="16">
        <f>IFERROR(INDEX('Chart of Accounts'!$B$2:$B$19,MATCH($C21,'Chart of Accounts'!$A$2:$A$19,0)),"(unknown account)")</f>
      </c>
      <c r="E21" s="6" t="s">
        <v>135</v>
      </c>
      <c r="F21" s="17">
        <v>450</v>
      </c>
      <c r="G21" s="17"/>
    </row>
    <row r="22" ht="30" customHeight="1" spans="1:7" x14ac:dyDescent="0.25">
      <c r="A22" s="15">
        <v>46099</v>
      </c>
      <c r="B22" s="12" t="s">
        <v>134</v>
      </c>
      <c r="C22" s="12" t="s">
        <v>36</v>
      </c>
      <c r="D22" s="16">
        <f>IFERROR(INDEX('Chart of Accounts'!$B$2:$B$19,MATCH($C22,'Chart of Accounts'!$A$2:$A$19,0)),"(unknown account)")</f>
      </c>
      <c r="E22" s="6" t="s">
        <v>135</v>
      </c>
      <c r="F22" s="17"/>
      <c r="G22" s="17">
        <v>450</v>
      </c>
    </row>
    <row r="23" ht="30" customHeight="1" spans="1:7" x14ac:dyDescent="0.25">
      <c r="A23" s="15">
        <v>46100</v>
      </c>
      <c r="B23" s="12" t="s">
        <v>136</v>
      </c>
      <c r="C23" s="12" t="s">
        <v>98</v>
      </c>
      <c r="D23" s="16">
        <f>IFERROR(INDEX('Chart of Accounts'!$B$2:$B$19,MATCH($C23,'Chart of Accounts'!$A$2:$A$19,0)),"(unknown account)")</f>
      </c>
      <c r="E23" s="6" t="s">
        <v>137</v>
      </c>
      <c r="F23" s="17">
        <v>180</v>
      </c>
      <c r="G23" s="17"/>
    </row>
    <row r="24" ht="30" customHeight="1" spans="1:7" x14ac:dyDescent="0.25">
      <c r="A24" s="15">
        <v>46100</v>
      </c>
      <c r="B24" s="12" t="s">
        <v>136</v>
      </c>
      <c r="C24" s="12" t="s">
        <v>36</v>
      </c>
      <c r="D24" s="16">
        <f>IFERROR(INDEX('Chart of Accounts'!$B$2:$B$19,MATCH($C24,'Chart of Accounts'!$A$2:$A$19,0)),"(unknown account)")</f>
      </c>
      <c r="E24" s="6" t="s">
        <v>137</v>
      </c>
      <c r="F24" s="17"/>
      <c r="G24" s="17">
        <v>180</v>
      </c>
    </row>
    <row r="25" ht="30" customHeight="1" spans="1:7" x14ac:dyDescent="0.25">
      <c r="A25" s="15">
        <v>46101</v>
      </c>
      <c r="B25" s="12" t="s">
        <v>138</v>
      </c>
      <c r="C25" s="12" t="s">
        <v>106</v>
      </c>
      <c r="D25" s="16">
        <f>IFERROR(INDEX('Chart of Accounts'!$B$2:$B$19,MATCH($C25,'Chart of Accounts'!$A$2:$A$19,0)),"(unknown account)")</f>
      </c>
      <c r="E25" s="6" t="s">
        <v>139</v>
      </c>
      <c r="F25" s="17">
        <v>900</v>
      </c>
      <c r="G25" s="17"/>
    </row>
    <row r="26" ht="30" customHeight="1" spans="1:7" x14ac:dyDescent="0.25">
      <c r="A26" s="15">
        <v>46101</v>
      </c>
      <c r="B26" s="12" t="s">
        <v>138</v>
      </c>
      <c r="C26" s="12" t="s">
        <v>54</v>
      </c>
      <c r="D26" s="16">
        <f>IFERROR(INDEX('Chart of Accounts'!$B$2:$B$19,MATCH($C26,'Chart of Accounts'!$A$2:$A$19,0)),"(unknown account)")</f>
      </c>
      <c r="E26" s="6" t="s">
        <v>139</v>
      </c>
      <c r="F26" s="17"/>
      <c r="G26" s="17">
        <v>900</v>
      </c>
    </row>
    <row r="27" ht="30" customHeight="1" spans="1:7" x14ac:dyDescent="0.25">
      <c r="A27" s="15">
        <v>46102</v>
      </c>
      <c r="B27" s="12" t="s">
        <v>140</v>
      </c>
      <c r="C27" s="12" t="s">
        <v>46</v>
      </c>
      <c r="D27" s="16">
        <f>IFERROR(INDEX('Chart of Accounts'!$B$2:$B$19,MATCH($C27,'Chart of Accounts'!$A$2:$A$19,0)),"(unknown account)")</f>
      </c>
      <c r="E27" s="6" t="s">
        <v>141</v>
      </c>
      <c r="F27" s="17">
        <v>1200</v>
      </c>
      <c r="G27" s="17"/>
    </row>
    <row r="28" ht="30" customHeight="1" spans="1:7" x14ac:dyDescent="0.25">
      <c r="A28" s="15">
        <v>46102</v>
      </c>
      <c r="B28" s="12" t="s">
        <v>140</v>
      </c>
      <c r="C28" s="12" t="s">
        <v>36</v>
      </c>
      <c r="D28" s="16">
        <f>IFERROR(INDEX('Chart of Accounts'!$B$2:$B$19,MATCH($C28,'Chart of Accounts'!$A$2:$A$19,0)),"(unknown account)")</f>
      </c>
      <c r="E28" s="6" t="s">
        <v>141</v>
      </c>
      <c r="F28" s="17"/>
      <c r="G28" s="17">
        <v>1200</v>
      </c>
    </row>
    <row r="29" ht="30" customHeight="1" spans="1:7" x14ac:dyDescent="0.25">
      <c r="A29" s="15">
        <v>46105</v>
      </c>
      <c r="B29" s="12" t="s">
        <v>142</v>
      </c>
      <c r="C29" s="12" t="s">
        <v>36</v>
      </c>
      <c r="D29" s="16">
        <f>IFERROR(INDEX('Chart of Accounts'!$B$2:$B$19,MATCH($C29,'Chart of Accounts'!$A$2:$A$19,0)),"(unknown account)")</f>
      </c>
      <c r="E29" s="6" t="s">
        <v>143</v>
      </c>
      <c r="F29" s="17">
        <v>2800</v>
      </c>
      <c r="G29" s="17"/>
    </row>
    <row r="30" ht="30" customHeight="1" spans="1:7" x14ac:dyDescent="0.25">
      <c r="A30" s="15">
        <v>46105</v>
      </c>
      <c r="B30" s="12" t="s">
        <v>142</v>
      </c>
      <c r="C30" s="12" t="s">
        <v>76</v>
      </c>
      <c r="D30" s="16">
        <f>IFERROR(INDEX('Chart of Accounts'!$B$2:$B$19,MATCH($C30,'Chart of Accounts'!$A$2:$A$19,0)),"(unknown account)")</f>
      </c>
      <c r="E30" s="6" t="s">
        <v>143</v>
      </c>
      <c r="F30" s="17"/>
      <c r="G30" s="17">
        <v>2800</v>
      </c>
    </row>
    <row r="31" ht="45" customHeight="1" spans="1:7" x14ac:dyDescent="0.25">
      <c r="A31" s="15">
        <v>46106</v>
      </c>
      <c r="B31" s="12" t="s">
        <v>144</v>
      </c>
      <c r="C31" s="12" t="s">
        <v>85</v>
      </c>
      <c r="D31" s="16">
        <f>IFERROR(INDEX('Chart of Accounts'!$B$2:$B$19,MATCH($C31,'Chart of Accounts'!$A$2:$A$19,0)),"(unknown account)")</f>
      </c>
      <c r="E31" s="6" t="s">
        <v>145</v>
      </c>
      <c r="F31" s="17">
        <v>1100</v>
      </c>
      <c r="G31" s="17"/>
    </row>
    <row r="32" ht="45" customHeight="1" spans="1:7" x14ac:dyDescent="0.25">
      <c r="A32" s="15">
        <v>46106</v>
      </c>
      <c r="B32" s="12" t="s">
        <v>144</v>
      </c>
      <c r="C32" s="12" t="s">
        <v>54</v>
      </c>
      <c r="D32" s="16">
        <f>IFERROR(INDEX('Chart of Accounts'!$B$2:$B$19,MATCH($C32,'Chart of Accounts'!$A$2:$A$19,0)),"(unknown account)")</f>
      </c>
      <c r="E32" s="6" t="s">
        <v>145</v>
      </c>
      <c r="F32" s="17"/>
      <c r="G32" s="17">
        <v>1100</v>
      </c>
    </row>
    <row r="33" ht="30" customHeight="1" spans="1:7" x14ac:dyDescent="0.25">
      <c r="A33" s="15">
        <v>46108</v>
      </c>
      <c r="B33" s="12" t="s">
        <v>146</v>
      </c>
      <c r="C33" s="12" t="s">
        <v>110</v>
      </c>
      <c r="D33" s="16">
        <f>IFERROR(INDEX('Chart of Accounts'!$B$2:$B$19,MATCH($C33,'Chart of Accounts'!$A$2:$A$19,0)),"(unknown account)")</f>
      </c>
      <c r="E33" s="6" t="s">
        <v>147</v>
      </c>
      <c r="F33" s="17">
        <v>260</v>
      </c>
      <c r="G33" s="17"/>
    </row>
    <row r="34" ht="30" customHeight="1" spans="1:7" x14ac:dyDescent="0.25">
      <c r="A34" s="15">
        <v>46108</v>
      </c>
      <c r="B34" s="12" t="s">
        <v>146</v>
      </c>
      <c r="C34" s="12" t="s">
        <v>36</v>
      </c>
      <c r="D34" s="16">
        <f>IFERROR(INDEX('Chart of Accounts'!$B$2:$B$19,MATCH($C34,'Chart of Accounts'!$A$2:$A$19,0)),"(unknown account)")</f>
      </c>
      <c r="E34" s="6" t="s">
        <v>147</v>
      </c>
      <c r="F34" s="17"/>
      <c r="G34" s="17">
        <v>260</v>
      </c>
    </row>
    <row r="35" ht="30" customHeight="1" spans="1:7" x14ac:dyDescent="0.25">
      <c r="A35" s="15">
        <v>46110</v>
      </c>
      <c r="B35" s="12" t="s">
        <v>148</v>
      </c>
      <c r="C35" s="12" t="s">
        <v>106</v>
      </c>
      <c r="D35" s="16">
        <f>IFERROR(INDEX('Chart of Accounts'!$B$2:$B$19,MATCH($C35,'Chart of Accounts'!$A$2:$A$19,0)),"(unknown account)")</f>
      </c>
      <c r="E35" s="6" t="s">
        <v>149</v>
      </c>
      <c r="F35" s="17">
        <v>300</v>
      </c>
      <c r="G35" s="17"/>
    </row>
    <row r="36" ht="30" customHeight="1" spans="1:7" x14ac:dyDescent="0.25">
      <c r="A36" s="15">
        <v>46110</v>
      </c>
      <c r="B36" s="12" t="s">
        <v>148</v>
      </c>
      <c r="C36" s="12" t="s">
        <v>60</v>
      </c>
      <c r="D36" s="16">
        <f>IFERROR(INDEX('Chart of Accounts'!$B$2:$B$19,MATCH($C36,'Chart of Accounts'!$A$2:$A$19,0)),"(unknown account)")</f>
      </c>
      <c r="E36" s="6" t="s">
        <v>149</v>
      </c>
      <c r="F36" s="17"/>
      <c r="G36" s="17">
        <v>300</v>
      </c>
    </row>
    <row r="37" ht="30" customHeight="1" spans="1:7" x14ac:dyDescent="0.25">
      <c r="A37" s="15">
        <v>46111</v>
      </c>
      <c r="B37" s="12" t="s">
        <v>150</v>
      </c>
      <c r="C37" s="12" t="s">
        <v>64</v>
      </c>
      <c r="D37" s="16">
        <f>IFERROR(INDEX('Chart of Accounts'!$B$2:$B$19,MATCH($C37,'Chart of Accounts'!$A$2:$A$19,0)),"(unknown account)")</f>
      </c>
      <c r="E37" s="6" t="s">
        <v>151</v>
      </c>
      <c r="F37" s="17">
        <v>256</v>
      </c>
      <c r="G37" s="17"/>
    </row>
    <row r="38" ht="30" customHeight="1" spans="1:7" x14ac:dyDescent="0.25">
      <c r="A38" s="15">
        <v>46111</v>
      </c>
      <c r="B38" s="12" t="s">
        <v>150</v>
      </c>
      <c r="C38" s="12" t="s">
        <v>36</v>
      </c>
      <c r="D38" s="16">
        <f>IFERROR(INDEX('Chart of Accounts'!$B$2:$B$19,MATCH($C38,'Chart of Accounts'!$A$2:$A$19,0)),"(unknown account)")</f>
      </c>
      <c r="E38" s="6" t="s">
        <v>151</v>
      </c>
      <c r="F38" s="17"/>
      <c r="G38" s="17">
        <v>256</v>
      </c>
    </row>
    <row r="39" ht="30" customHeight="1" spans="1:7" x14ac:dyDescent="0.25">
      <c r="A39" s="15">
        <v>46112</v>
      </c>
      <c r="B39" s="12" t="s">
        <v>152</v>
      </c>
      <c r="C39" s="12" t="s">
        <v>36</v>
      </c>
      <c r="D39" s="16">
        <f>IFERROR(INDEX('Chart of Accounts'!$B$2:$B$19,MATCH($C39,'Chart of Accounts'!$A$2:$A$19,0)),"(unknown account)")</f>
      </c>
      <c r="E39" s="6" t="s">
        <v>153</v>
      </c>
      <c r="F39" s="17">
        <v>5000</v>
      </c>
      <c r="G39" s="17"/>
    </row>
    <row r="40" ht="30" customHeight="1" spans="1:7" x14ac:dyDescent="0.25">
      <c r="A40" s="15">
        <v>46112</v>
      </c>
      <c r="B40" s="12" t="s">
        <v>152</v>
      </c>
      <c r="C40" s="12" t="s">
        <v>68</v>
      </c>
      <c r="D40" s="16">
        <f>IFERROR(INDEX('Chart of Accounts'!$B$2:$B$19,MATCH($C40,'Chart of Accounts'!$A$2:$A$19,0)),"(unknown account)")</f>
      </c>
      <c r="E40" s="6" t="s">
        <v>153</v>
      </c>
      <c r="F40" s="17"/>
      <c r="G40" s="17">
        <v>5000</v>
      </c>
    </row>
  </sheetData>
  <mergeCells count="1">
    <mergeCell ref="A1:G1"/>
  </mergeCells>
  <dataValidations count="4">
    <dataValidation type="list" showErrorMessage="1" errorTitle="Invalid account code" error="Choose one of: 1000, 1010, 1020, 1500, 2000, 2010, 2020, 3000, 3010, 4000, 4010, 5000, 5010, 5020, 5030, 5040, 5050, 5060" sqref="C10:C40">
      <formula1>"1000,1010,1020,1500,2000,2010,2020,3000,3010,4000,4010,5000,5010,5020,5030,5040,5050,5060"</formula1>
    </dataValidation>
    <dataValidation type="list" showErrorMessage="1" errorTitle="Invalid account code" error="Choose one of: 1000, 1010, 1020, 1500, 2000, 2010, 2020, 3000, 3010, 4000, 4010, 5000, 5010, 5020, 5030, 5040, 5050, 5060" sqref="C4:C40">
      <formula1>"1000,1010,1020,1500,2000,2010,2020,3000,3010,4000,4010,5000,5010,5020,5030,5040,5050,5060"</formula1>
    </dataValidation>
    <dataValidation type="decimal" allowBlank="1" showErrorMessage="1" errorTitle="Invalid number" error="Enter a number between 0 and 1000000" sqref="F10:G40">
      <formula1>0</formula1>
      <formula2>1000000</formula2>
    </dataValidation>
    <dataValidation type="decimal" allowBlank="1" showErrorMessage="1" errorTitle="Invalid number" error="Enter a number between 0 and 1000000" sqref="F4:G40">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howGridLines="0"/>
  </sheetViews>
  <sheetFormatPr defaultRowHeight="15" outlineLevelRow="0" outlineLevelCol="0" x14ac:dyDescent="55"/>
  <cols>
    <col min="1" max="1" width="14" customWidth="1"/>
    <col min="2" max="2" width="28" customWidth="1"/>
    <col min="3" max="4" width="14" customWidth="1"/>
    <col min="5" max="7" width="15" customWidth="1"/>
  </cols>
  <sheetData>
    <row r="1" spans="1:7" x14ac:dyDescent="0.25">
      <c r="A1" s="1" t="s">
        <v>10</v>
      </c>
      <c r="B1" s="1"/>
      <c r="C1" s="1"/>
      <c r="D1" s="1"/>
      <c r="E1" s="1"/>
      <c r="F1" s="1"/>
      <c r="G1" s="1"/>
    </row>
    <row r="2" ht="30" customHeight="1" spans="1:7" x14ac:dyDescent="0.25">
      <c r="A2" s="2" t="s">
        <v>154</v>
      </c>
      <c r="B2" s="2"/>
      <c r="C2" s="2"/>
      <c r="D2" s="2"/>
      <c r="E2" s="2"/>
      <c r="F2" s="2"/>
      <c r="G2" s="2"/>
    </row>
    <row r="3" ht="30" customHeight="1" spans="1:7" x14ac:dyDescent="0.25">
      <c r="A3" s="11" t="s">
        <v>30</v>
      </c>
      <c r="B3" s="11" t="s">
        <v>31</v>
      </c>
      <c r="C3" s="11" t="s">
        <v>32</v>
      </c>
      <c r="D3" s="11" t="s">
        <v>33</v>
      </c>
      <c r="E3" s="11" t="s">
        <v>155</v>
      </c>
      <c r="F3" s="11" t="s">
        <v>156</v>
      </c>
      <c r="G3" s="11" t="s">
        <v>157</v>
      </c>
    </row>
    <row r="4" spans="1:7" x14ac:dyDescent="0.25">
      <c r="A4" s="18">
        <f>'Chart of Accounts'!A2</f>
      </c>
      <c r="B4" s="16">
        <f>'Chart of Accounts'!B2</f>
      </c>
      <c r="C4" s="18">
        <f>'Chart of Accounts'!C2</f>
      </c>
      <c r="D4" s="18">
        <f>'Chart of Accounts'!D2</f>
      </c>
      <c r="E4" s="19">
        <f>IFERROR(SUMIF('General Ledger'!$C$4:$C$40,A4,'General Ledger'!$F$4:$F$40),0)</f>
      </c>
      <c r="F4" s="19">
        <f>IFERROR(SUMIF('General Ledger'!$C$4:$C$40,A4,'General Ledger'!$G$4:$G$40),0)</f>
      </c>
      <c r="G4" s="20">
        <f>IFERROR(IF(D4="Debit",E4-F4,F4-E4),0)</f>
      </c>
    </row>
    <row r="5" spans="1:7" x14ac:dyDescent="0.25">
      <c r="A5" s="18">
        <f>'Chart of Accounts'!A3</f>
      </c>
      <c r="B5" s="16">
        <f>'Chart of Accounts'!B3</f>
      </c>
      <c r="C5" s="18">
        <f>'Chart of Accounts'!C3</f>
      </c>
      <c r="D5" s="18">
        <f>'Chart of Accounts'!D3</f>
      </c>
      <c r="E5" s="19">
        <f>IFERROR(SUMIF('General Ledger'!$C$4:$C$40,A5,'General Ledger'!$F$4:$F$40),0)</f>
      </c>
      <c r="F5" s="19">
        <f>IFERROR(SUMIF('General Ledger'!$C$4:$C$40,A5,'General Ledger'!$G$4:$G$40),0)</f>
      </c>
      <c r="G5" s="20">
        <f>IFERROR(IF(D5="Debit",E5-F5,F5-E5),0)</f>
      </c>
    </row>
    <row r="6" spans="1:7" x14ac:dyDescent="0.25">
      <c r="A6" s="18">
        <f>'Chart of Accounts'!A4</f>
      </c>
      <c r="B6" s="16">
        <f>'Chart of Accounts'!B4</f>
      </c>
      <c r="C6" s="18">
        <f>'Chart of Accounts'!C4</f>
      </c>
      <c r="D6" s="18">
        <f>'Chart of Accounts'!D4</f>
      </c>
      <c r="E6" s="19">
        <f>IFERROR(SUMIF('General Ledger'!$C$4:$C$40,A6,'General Ledger'!$F$4:$F$40),0)</f>
      </c>
      <c r="F6" s="19">
        <f>IFERROR(SUMIF('General Ledger'!$C$4:$C$40,A6,'General Ledger'!$G$4:$G$40),0)</f>
      </c>
      <c r="G6" s="20">
        <f>IFERROR(IF(D6="Debit",E6-F6,F6-E6),0)</f>
      </c>
    </row>
    <row r="7" spans="1:7" x14ac:dyDescent="0.25">
      <c r="A7" s="18">
        <f>'Chart of Accounts'!A5</f>
      </c>
      <c r="B7" s="16">
        <f>'Chart of Accounts'!B5</f>
      </c>
      <c r="C7" s="18">
        <f>'Chart of Accounts'!C5</f>
      </c>
      <c r="D7" s="18">
        <f>'Chart of Accounts'!D5</f>
      </c>
      <c r="E7" s="19">
        <f>IFERROR(SUMIF('General Ledger'!$C$4:$C$40,A7,'General Ledger'!$F$4:$F$40),0)</f>
      </c>
      <c r="F7" s="19">
        <f>IFERROR(SUMIF('General Ledger'!$C$4:$C$40,A7,'General Ledger'!$G$4:$G$40),0)</f>
      </c>
      <c r="G7" s="20">
        <f>IFERROR(IF(D7="Debit",E7-F7,F7-E7),0)</f>
      </c>
    </row>
    <row r="8" spans="1:7" x14ac:dyDescent="0.25">
      <c r="A8" s="18">
        <f>'Chart of Accounts'!A6</f>
      </c>
      <c r="B8" s="16">
        <f>'Chart of Accounts'!B6</f>
      </c>
      <c r="C8" s="18">
        <f>'Chart of Accounts'!C6</f>
      </c>
      <c r="D8" s="18">
        <f>'Chart of Accounts'!D6</f>
      </c>
      <c r="E8" s="19">
        <f>IFERROR(SUMIF('General Ledger'!$C$4:$C$40,A8,'General Ledger'!$F$4:$F$40),0)</f>
      </c>
      <c r="F8" s="19">
        <f>IFERROR(SUMIF('General Ledger'!$C$4:$C$40,A8,'General Ledger'!$G$4:$G$40),0)</f>
      </c>
      <c r="G8" s="20">
        <f>IFERROR(IF(D8="Debit",E8-F8,F8-E8),0)</f>
      </c>
    </row>
    <row r="9" spans="1:7" x14ac:dyDescent="0.25">
      <c r="A9" s="18">
        <f>'Chart of Accounts'!A7</f>
      </c>
      <c r="B9" s="16">
        <f>'Chart of Accounts'!B7</f>
      </c>
      <c r="C9" s="18">
        <f>'Chart of Accounts'!C7</f>
      </c>
      <c r="D9" s="18">
        <f>'Chart of Accounts'!D7</f>
      </c>
      <c r="E9" s="19">
        <f>IFERROR(SUMIF('General Ledger'!$C$4:$C$40,A9,'General Ledger'!$F$4:$F$40),0)</f>
      </c>
      <c r="F9" s="19">
        <f>IFERROR(SUMIF('General Ledger'!$C$4:$C$40,A9,'General Ledger'!$G$4:$G$40),0)</f>
      </c>
      <c r="G9" s="20">
        <f>IFERROR(IF(D9="Debit",E9-F9,F9-E9),0)</f>
      </c>
    </row>
    <row r="10" spans="1:7" x14ac:dyDescent="0.25">
      <c r="A10" s="18">
        <f>'Chart of Accounts'!A8</f>
      </c>
      <c r="B10" s="16">
        <f>'Chart of Accounts'!B8</f>
      </c>
      <c r="C10" s="18">
        <f>'Chart of Accounts'!C8</f>
      </c>
      <c r="D10" s="18">
        <f>'Chart of Accounts'!D8</f>
      </c>
      <c r="E10" s="19">
        <f>IFERROR(SUMIF('General Ledger'!$C$4:$C$40,A10,'General Ledger'!$F$4:$F$40),0)</f>
      </c>
      <c r="F10" s="19">
        <f>IFERROR(SUMIF('General Ledger'!$C$4:$C$40,A10,'General Ledger'!$G$4:$G$40),0)</f>
      </c>
      <c r="G10" s="20">
        <f>IFERROR(IF(D10="Debit",E10-F10,F10-E10),0)</f>
      </c>
    </row>
    <row r="11" spans="1:7" x14ac:dyDescent="0.25">
      <c r="A11" s="18">
        <f>'Chart of Accounts'!A9</f>
      </c>
      <c r="B11" s="16">
        <f>'Chart of Accounts'!B9</f>
      </c>
      <c r="C11" s="18">
        <f>'Chart of Accounts'!C9</f>
      </c>
      <c r="D11" s="18">
        <f>'Chart of Accounts'!D9</f>
      </c>
      <c r="E11" s="19">
        <f>IFERROR(SUMIF('General Ledger'!$C$4:$C$40,A11,'General Ledger'!$F$4:$F$40),0)</f>
      </c>
      <c r="F11" s="19">
        <f>IFERROR(SUMIF('General Ledger'!$C$4:$C$40,A11,'General Ledger'!$G$4:$G$40),0)</f>
      </c>
      <c r="G11" s="20">
        <f>IFERROR(IF(D11="Debit",E11-F11,F11-E11),0)</f>
      </c>
    </row>
    <row r="12" spans="1:7" x14ac:dyDescent="0.25">
      <c r="A12" s="18">
        <f>'Chart of Accounts'!A10</f>
      </c>
      <c r="B12" s="16">
        <f>'Chart of Accounts'!B10</f>
      </c>
      <c r="C12" s="18">
        <f>'Chart of Accounts'!C10</f>
      </c>
      <c r="D12" s="18">
        <f>'Chart of Accounts'!D10</f>
      </c>
      <c r="E12" s="19">
        <f>IFERROR(SUMIF('General Ledger'!$C$4:$C$40,A12,'General Ledger'!$F$4:$F$40),0)</f>
      </c>
      <c r="F12" s="19">
        <f>IFERROR(SUMIF('General Ledger'!$C$4:$C$40,A12,'General Ledger'!$G$4:$G$40),0)</f>
      </c>
      <c r="G12" s="20">
        <f>IFERROR(IF(D12="Debit",E12-F12,F12-E12),0)</f>
      </c>
    </row>
    <row r="13" spans="1:7" x14ac:dyDescent="0.25">
      <c r="A13" s="18">
        <f>'Chart of Accounts'!A11</f>
      </c>
      <c r="B13" s="16">
        <f>'Chart of Accounts'!B11</f>
      </c>
      <c r="C13" s="18">
        <f>'Chart of Accounts'!C11</f>
      </c>
      <c r="D13" s="18">
        <f>'Chart of Accounts'!D11</f>
      </c>
      <c r="E13" s="19">
        <f>IFERROR(SUMIF('General Ledger'!$C$4:$C$40,A13,'General Ledger'!$F$4:$F$40),0)</f>
      </c>
      <c r="F13" s="19">
        <f>IFERROR(SUMIF('General Ledger'!$C$4:$C$40,A13,'General Ledger'!$G$4:$G$40),0)</f>
      </c>
      <c r="G13" s="20">
        <f>IFERROR(IF(D13="Debit",E13-F13,F13-E13),0)</f>
      </c>
    </row>
    <row r="14" spans="1:7" x14ac:dyDescent="0.25">
      <c r="A14" s="18">
        <f>'Chart of Accounts'!A12</f>
      </c>
      <c r="B14" s="16">
        <f>'Chart of Accounts'!B12</f>
      </c>
      <c r="C14" s="18">
        <f>'Chart of Accounts'!C12</f>
      </c>
      <c r="D14" s="18">
        <f>'Chart of Accounts'!D12</f>
      </c>
      <c r="E14" s="19">
        <f>IFERROR(SUMIF('General Ledger'!$C$4:$C$40,A14,'General Ledger'!$F$4:$F$40),0)</f>
      </c>
      <c r="F14" s="19">
        <f>IFERROR(SUMIF('General Ledger'!$C$4:$C$40,A14,'General Ledger'!$G$4:$G$40),0)</f>
      </c>
      <c r="G14" s="20">
        <f>IFERROR(IF(D14="Debit",E14-F14,F14-E14),0)</f>
      </c>
    </row>
    <row r="15" spans="1:7" x14ac:dyDescent="0.25">
      <c r="A15" s="18">
        <f>'Chart of Accounts'!A13</f>
      </c>
      <c r="B15" s="16">
        <f>'Chart of Accounts'!B13</f>
      </c>
      <c r="C15" s="18">
        <f>'Chart of Accounts'!C13</f>
      </c>
      <c r="D15" s="18">
        <f>'Chart of Accounts'!D13</f>
      </c>
      <c r="E15" s="19">
        <f>IFERROR(SUMIF('General Ledger'!$C$4:$C$40,A15,'General Ledger'!$F$4:$F$40),0)</f>
      </c>
      <c r="F15" s="19">
        <f>IFERROR(SUMIF('General Ledger'!$C$4:$C$40,A15,'General Ledger'!$G$4:$G$40),0)</f>
      </c>
      <c r="G15" s="20">
        <f>IFERROR(IF(D15="Debit",E15-F15,F15-E15),0)</f>
      </c>
    </row>
    <row r="16" spans="1:7" x14ac:dyDescent="0.25">
      <c r="A16" s="18">
        <f>'Chart of Accounts'!A14</f>
      </c>
      <c r="B16" s="16">
        <f>'Chart of Accounts'!B14</f>
      </c>
      <c r="C16" s="18">
        <f>'Chart of Accounts'!C14</f>
      </c>
      <c r="D16" s="18">
        <f>'Chart of Accounts'!D14</f>
      </c>
      <c r="E16" s="19">
        <f>IFERROR(SUMIF('General Ledger'!$C$4:$C$40,A16,'General Ledger'!$F$4:$F$40),0)</f>
      </c>
      <c r="F16" s="19">
        <f>IFERROR(SUMIF('General Ledger'!$C$4:$C$40,A16,'General Ledger'!$G$4:$G$40),0)</f>
      </c>
      <c r="G16" s="20">
        <f>IFERROR(IF(D16="Debit",E16-F16,F16-E16),0)</f>
      </c>
    </row>
    <row r="17" spans="1:7" x14ac:dyDescent="0.25">
      <c r="A17" s="18">
        <f>'Chart of Accounts'!A15</f>
      </c>
      <c r="B17" s="16">
        <f>'Chart of Accounts'!B15</f>
      </c>
      <c r="C17" s="18">
        <f>'Chart of Accounts'!C15</f>
      </c>
      <c r="D17" s="18">
        <f>'Chart of Accounts'!D15</f>
      </c>
      <c r="E17" s="19">
        <f>IFERROR(SUMIF('General Ledger'!$C$4:$C$40,A17,'General Ledger'!$F$4:$F$40),0)</f>
      </c>
      <c r="F17" s="19">
        <f>IFERROR(SUMIF('General Ledger'!$C$4:$C$40,A17,'General Ledger'!$G$4:$G$40),0)</f>
      </c>
      <c r="G17" s="20">
        <f>IFERROR(IF(D17="Debit",E17-F17,F17-E17),0)</f>
      </c>
    </row>
    <row r="18" spans="1:7" x14ac:dyDescent="0.25">
      <c r="A18" s="18">
        <f>'Chart of Accounts'!A16</f>
      </c>
      <c r="B18" s="16">
        <f>'Chart of Accounts'!B16</f>
      </c>
      <c r="C18" s="18">
        <f>'Chart of Accounts'!C16</f>
      </c>
      <c r="D18" s="18">
        <f>'Chart of Accounts'!D16</f>
      </c>
      <c r="E18" s="19">
        <f>IFERROR(SUMIF('General Ledger'!$C$4:$C$40,A18,'General Ledger'!$F$4:$F$40),0)</f>
      </c>
      <c r="F18" s="19">
        <f>IFERROR(SUMIF('General Ledger'!$C$4:$C$40,A18,'General Ledger'!$G$4:$G$40),0)</f>
      </c>
      <c r="G18" s="20">
        <f>IFERROR(IF(D18="Debit",E18-F18,F18-E18),0)</f>
      </c>
    </row>
    <row r="19" spans="1:7" x14ac:dyDescent="0.25">
      <c r="A19" s="18">
        <f>'Chart of Accounts'!A17</f>
      </c>
      <c r="B19" s="16">
        <f>'Chart of Accounts'!B17</f>
      </c>
      <c r="C19" s="18">
        <f>'Chart of Accounts'!C17</f>
      </c>
      <c r="D19" s="18">
        <f>'Chart of Accounts'!D17</f>
      </c>
      <c r="E19" s="19">
        <f>IFERROR(SUMIF('General Ledger'!$C$4:$C$40,A19,'General Ledger'!$F$4:$F$40),0)</f>
      </c>
      <c r="F19" s="19">
        <f>IFERROR(SUMIF('General Ledger'!$C$4:$C$40,A19,'General Ledger'!$G$4:$G$40),0)</f>
      </c>
      <c r="G19" s="20">
        <f>IFERROR(IF(D19="Debit",E19-F19,F19-E19),0)</f>
      </c>
    </row>
    <row r="20" spans="1:7" x14ac:dyDescent="0.25">
      <c r="A20" s="18">
        <f>'Chart of Accounts'!A18</f>
      </c>
      <c r="B20" s="16">
        <f>'Chart of Accounts'!B18</f>
      </c>
      <c r="C20" s="18">
        <f>'Chart of Accounts'!C18</f>
      </c>
      <c r="D20" s="18">
        <f>'Chart of Accounts'!D18</f>
      </c>
      <c r="E20" s="19">
        <f>IFERROR(SUMIF('General Ledger'!$C$4:$C$40,A20,'General Ledger'!$F$4:$F$40),0)</f>
      </c>
      <c r="F20" s="19">
        <f>IFERROR(SUMIF('General Ledger'!$C$4:$C$40,A20,'General Ledger'!$G$4:$G$40),0)</f>
      </c>
      <c r="G20" s="20">
        <f>IFERROR(IF(D20="Debit",E20-F20,F20-E20),0)</f>
      </c>
    </row>
    <row r="21" spans="1:7" x14ac:dyDescent="0.25">
      <c r="A21" s="18">
        <f>'Chart of Accounts'!A19</f>
      </c>
      <c r="B21" s="16">
        <f>'Chart of Accounts'!B19</f>
      </c>
      <c r="C21" s="18">
        <f>'Chart of Accounts'!C19</f>
      </c>
      <c r="D21" s="18">
        <f>'Chart of Accounts'!D19</f>
      </c>
      <c r="E21" s="19">
        <f>IFERROR(SUMIF('General Ledger'!$C$4:$C$40,A21,'General Ledger'!$F$4:$F$40),0)</f>
      </c>
      <c r="F21" s="19">
        <f>IFERROR(SUMIF('General Ledger'!$C$4:$C$40,A21,'General Ledger'!$G$4:$G$40),0)</f>
      </c>
      <c r="G21" s="20">
        <f>IFERROR(IF(D21="Debit",E21-F21,F21-E21),0)</f>
      </c>
    </row>
    <row r="22" spans="2:2" x14ac:dyDescent="0.25">
      <c r="B22" s="2"/>
    </row>
    <row r="23" spans="1:6" x14ac:dyDescent="0.25">
      <c r="A23" s="5" t="s">
        <v>158</v>
      </c>
      <c r="B23" s="5"/>
      <c r="C23" s="5"/>
      <c r="D23" s="5"/>
      <c r="E23" s="21">
        <f>SUM(E4:E21)</f>
      </c>
      <c r="F23" s="21">
        <f>SUM(F4:F21)</f>
      </c>
    </row>
    <row r="24" spans="2:2" x14ac:dyDescent="0.25">
      <c r="B24" s="2"/>
    </row>
    <row r="25" spans="1:6" x14ac:dyDescent="0.25">
      <c r="A25" s="5" t="s">
        <v>159</v>
      </c>
      <c r="B25" s="5"/>
      <c r="C25" s="5"/>
      <c r="D25" s="5"/>
      <c r="E25" s="5"/>
      <c r="F25" s="21">
        <f>IFERROR(E23-F23,0)</f>
      </c>
    </row>
    <row r="26" spans="2:2" x14ac:dyDescent="0.25">
      <c r="B26" s="2"/>
    </row>
    <row r="27" ht="30" customHeight="1" spans="1:7" x14ac:dyDescent="0.25">
      <c r="A27" s="22" t="s">
        <v>29</v>
      </c>
      <c r="B27" s="22"/>
      <c r="C27" s="22"/>
      <c r="D27" s="22"/>
      <c r="E27" s="22"/>
      <c r="F27" s="22"/>
      <c r="G27" s="22"/>
    </row>
  </sheetData>
  <mergeCells count="5">
    <mergeCell ref="A1:G1"/>
    <mergeCell ref="A2:G2"/>
    <mergeCell ref="A23:D23"/>
    <mergeCell ref="A25:E25"/>
    <mergeCell ref="A27:G27"/>
  </mergeCells>
  <hyperlinks>
    <hyperlink ref="A27"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howGridLines="0"/>
  </sheetViews>
  <sheetFormatPr defaultRowHeight="15" outlineLevelRow="0" outlineLevelCol="0" x14ac:dyDescent="55"/>
  <cols>
    <col min="1" max="1" width="46" customWidth="1"/>
    <col min="2" max="2" width="18" customWidth="1"/>
  </cols>
  <sheetData>
    <row r="1" spans="1:2" x14ac:dyDescent="0.25">
      <c r="A1" s="1" t="s">
        <v>12</v>
      </c>
      <c r="B1" s="1"/>
    </row>
    <row r="2" ht="30" customHeight="1" spans="1:2" x14ac:dyDescent="0.25">
      <c r="A2" s="2" t="s">
        <v>160</v>
      </c>
      <c r="B2" s="2"/>
    </row>
    <row r="3" spans="1:1" x14ac:dyDescent="0.25">
      <c r="A3" s="2"/>
    </row>
    <row r="4" spans="1:2" x14ac:dyDescent="0.25">
      <c r="A4" s="3" t="s">
        <v>161</v>
      </c>
      <c r="B4" s="3"/>
    </row>
    <row r="5" ht="30" customHeight="1" spans="1:2" x14ac:dyDescent="0.25">
      <c r="A5" s="11" t="s">
        <v>162</v>
      </c>
      <c r="B5" s="11" t="s">
        <v>163</v>
      </c>
    </row>
    <row r="6" spans="1:2" x14ac:dyDescent="0.25">
      <c r="A6" s="2" t="s">
        <v>164</v>
      </c>
      <c r="B6" s="19">
        <f>IFERROR(SUMIF('Trial Balance'!$C$4:$C$21,"Revenue",'Trial Balance'!$G$4:$G$21),0)</f>
      </c>
    </row>
    <row r="7" spans="1:2" x14ac:dyDescent="0.25">
      <c r="A7" s="2" t="s">
        <v>165</v>
      </c>
      <c r="B7" s="19">
        <f>IFERROR(SUMIF('Trial Balance'!$C$4:$C$21,"Expense",'Trial Balance'!$G$4:$G$21),0)</f>
      </c>
    </row>
    <row r="8" spans="1:2" x14ac:dyDescent="0.25">
      <c r="A8" s="5" t="s">
        <v>166</v>
      </c>
      <c r="B8" s="21">
        <f>IFERROR(B6-B7,0)</f>
      </c>
    </row>
    <row r="9" spans="1:1" x14ac:dyDescent="0.25">
      <c r="A9" s="2"/>
    </row>
    <row r="10" spans="1:2" x14ac:dyDescent="0.25">
      <c r="A10" s="3" t="s">
        <v>167</v>
      </c>
      <c r="B10" s="3"/>
    </row>
    <row r="11" ht="30" customHeight="1" spans="1:2" x14ac:dyDescent="0.25">
      <c r="A11" s="11" t="s">
        <v>162</v>
      </c>
      <c r="B11" s="11" t="s">
        <v>163</v>
      </c>
    </row>
    <row r="12" spans="1:2" x14ac:dyDescent="0.25">
      <c r="A12" s="2" t="s">
        <v>168</v>
      </c>
      <c r="B12" s="19">
        <f>IFERROR(SUMIF('Trial Balance'!$C$4:$C$21,"Asset",'Trial Balance'!$G$4:$G$21),0)</f>
      </c>
    </row>
    <row r="13" spans="1:2" x14ac:dyDescent="0.25">
      <c r="A13" s="2" t="s">
        <v>169</v>
      </c>
      <c r="B13" s="19">
        <f>IFERROR(SUMIF('Trial Balance'!$C$4:$C$21,"Liability",'Trial Balance'!$G$4:$G$21),0)</f>
      </c>
    </row>
    <row r="14" spans="1:2" x14ac:dyDescent="0.25">
      <c r="A14" s="2" t="s">
        <v>170</v>
      </c>
      <c r="B14" s="19">
        <f>IFERROR(SUMIF('Trial Balance'!$C$4:$C$21,"Equity",'Trial Balance'!$G$4:$G$21),0)</f>
      </c>
    </row>
    <row r="15" spans="1:2" x14ac:dyDescent="0.25">
      <c r="A15" s="5" t="s">
        <v>171</v>
      </c>
      <c r="B15" s="21">
        <f>IFERROR(B13+B14+B8,0)</f>
      </c>
    </row>
    <row r="16" spans="1:2" x14ac:dyDescent="0.25">
      <c r="A16" s="5" t="s">
        <v>172</v>
      </c>
      <c r="B16" s="21">
        <f>IFERROR(B12-B15,0)</f>
      </c>
    </row>
    <row r="17" spans="1:1" x14ac:dyDescent="0.25">
      <c r="A17" s="2"/>
    </row>
    <row r="18" ht="30" customHeight="1" spans="1:2" x14ac:dyDescent="0.25">
      <c r="A18" s="22" t="s">
        <v>29</v>
      </c>
      <c r="B18" s="22"/>
    </row>
  </sheetData>
  <mergeCells count="5">
    <mergeCell ref="A1:B1"/>
    <mergeCell ref="A2:B2"/>
    <mergeCell ref="A4:B4"/>
    <mergeCell ref="A10:B10"/>
    <mergeCell ref="A18:B18"/>
  </mergeCells>
  <hyperlinks>
    <hyperlink ref="A18"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Chart of Accounts</vt:lpstr>
      <vt:lpstr>General Ledger</vt:lpstr>
      <vt:lpstr>Trial Balance</vt:lpstr>
      <vt:lpstr>P&amp;L &amp; Balance Sheet Rollups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2026-07-26T12:28:30Z</dcterms:created>
  <dcterms:modified xsi:type="dcterms:W3CDTF">2026-07-26T12:28:30Z</dcterms:modified>
</cp:coreProperties>
</file>