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Settings" state="visible" r:id="rId5"/>
    <sheet sheetId="3" name="Calendar" state="visible" r:id="rId6"/>
    <sheet sheetId="4" name="Events" state="visible" r:id="rId7"/>
    <sheet sheetId="5" name="Summary" state="visible" r:id="rId8"/>
    <sheet sheetId="6" name="Calendar Helpers" state="hidden" r:id="rId9"/>
  </sheets>
  <calcPr calcId="171027"/>
</workbook>
</file>

<file path=xl/sharedStrings.xml><?xml version="1.0" encoding="utf-8"?>
<sst xmlns="http://schemas.openxmlformats.org/spreadsheetml/2006/main" count="138" uniqueCount="94">
  <si>
    <t>Excel Calendar Template</t>
  </si>
  <si>
    <t>Purpose</t>
  </si>
  <si>
    <t>This workbook builds a full annual calendar — 12 month grids driven from one Year cell and a Week Start choice — alongside an event log and a Summary sheet that counts events per month and per category. Change the Year or Week Start on Settings and every month grid, and every Summary count, recalculates automatically.</t>
  </si>
  <si>
    <t>Clean-room disclosure</t>
  </si>
  <si>
    <t>Clean-room disclosure: every formula, layout, and sample figure in this workbook was authored from scratch for excel.tv. No vendor workbook, template, branding, or sample dataset was downloaded, inspected, or adapted in building this file. All sample events and names shown are synthetic and for illustration only.</t>
  </si>
  <si>
    <t>What’s in this workbook</t>
  </si>
  <si>
    <t>Settings</t>
  </si>
  <si>
    <t>Two inputs that drive the whole workbook: the Year and whether weeks start on Sunday or Monday. Also shows a leap-year check for the Year you enter.</t>
  </si>
  <si>
    <t>Calendar</t>
  </si>
  <si>
    <t>The annual calendar itself: all 12 months, each laid out as a real weekday grid (7 columns x 6 week-rows), built entirely from the Year and Week Start on Settings.</t>
  </si>
  <si>
    <t>Events</t>
  </si>
  <si>
    <t>Your event log: Date, Event, Category (dropdown), and Owner/Notes. Add, edit, or remove rows here — Summary reads from this list automatically.</t>
  </si>
  <si>
    <t>Summary</t>
  </si>
  <si>
    <t>Events per month and events per category, counted automatically from Events, plus two Total Events check totals.</t>
  </si>
  <si>
    <t>How to use this workbook</t>
  </si>
  <si>
    <t>1. Open Settings and set the Year and Week Start (Sunday or Monday) you want the calendar built around — every month grid on Calendar recalculates automatically, and the leap-year check updates with it.</t>
  </si>
  <si>
    <t>2. Open Calendar and review the full year, laid out as 12 month grids that respect your Year and Week Start choice. Blank cells before the 1st or after the last day of a month are correct, not an error — not every day column is populated in every month.</t>
  </si>
  <si>
    <t>3. Open Events and replace the sample rows with your own: type a Date, Event name, Category (choose from the dropdown), and Owner/Notes for each event.</t>
  </si>
  <si>
    <t>4. Open Summary and review Events per month and Events per category, plus the two Total Events (Check) totals — both should equal the number of rows on Events once every event date falls inside the Year set on Settings.</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</si>
  <si>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</si>
  <si>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</si>
  <si>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</si>
  <si>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</si>
  <si>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</si>
  <si>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</si>
  <si>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COUNTIF, COUNTIFS, IF, IFERROR, DATE, DAY, MONTH, YEAR, WEEKDAY, EOMONTH, TEXT) is natively supported in Google Sheets, so no formula substitutions are required. The Week Start and Category dropdowns also carry over automatically.</t>
  </si>
  <si>
    <t>Limitations</t>
  </si>
  <si>
    <t>This template shows one calendar year at a time, driven by the Year cell on Settings — it does not model a fiscal year offset or multi-year view. Summary's month/category counts only include Events rows whose Date falls inside the Year set on Settings, so changing the Year without updating Events dates will zero out the counts (add events for the new year, or duplicate the workbook per year). The Calendar grid shows day-of-month numbers only; it does not place individual events onto the grid itself or auto-highlight weekends with conditional formatting — for that, use Events and Summary. There is no recurring-event logic (a repeating meeting needs one row per occurrence) and no timezone handling.</t>
  </si>
  <si>
    <t>★ Free template from Excel.TV — get more free Excel &amp; Google Sheets templates →</t>
  </si>
  <si>
    <t>These two inputs drive the entire workbook: every month grid on Calendar, and every count on Summary, recalculates from the Year and Week Start you set here.</t>
  </si>
  <si>
    <t>Year</t>
  </si>
  <si>
    <t>Week Start</t>
  </si>
  <si>
    <t>Sunday</t>
  </si>
  <si>
    <t>Leap year check (Year above)</t>
  </si>
  <si>
    <t>Excel Calendar Template — Annual Calendar</t>
  </si>
  <si>
    <t>Add one row per event. Date should fall inside the Year set on Settings so Summary's month and category counts include it. Category is a dropdown — pick one of the five listed values.</t>
  </si>
  <si>
    <t>Date</t>
  </si>
  <si>
    <t>Event</t>
  </si>
  <si>
    <t>Category</t>
  </si>
  <si>
    <t>Owner / Notes</t>
  </si>
  <si>
    <t>New Year's Day</t>
  </si>
  <si>
    <t>Holiday</t>
  </si>
  <si>
    <t>Company-wide</t>
  </si>
  <si>
    <t>Q1 kickoff meeting</t>
  </si>
  <si>
    <t>Meeting</t>
  </si>
  <si>
    <t>Leadership team</t>
  </si>
  <si>
    <t>Vendor contract renewal due</t>
  </si>
  <si>
    <t>Deadline</t>
  </si>
  <si>
    <t>Procurement</t>
  </si>
  <si>
    <t>Spring campaign launch</t>
  </si>
  <si>
    <t>Marketing</t>
  </si>
  <si>
    <t>Growth team</t>
  </si>
  <si>
    <t>Dentist appointment</t>
  </si>
  <si>
    <t>Personal</t>
  </si>
  <si>
    <t>J. Alvarez</t>
  </si>
  <si>
    <t>Board meeting</t>
  </si>
  <si>
    <t>Executive team</t>
  </si>
  <si>
    <t>Tax filing deadline (extension)</t>
  </si>
  <si>
    <t>Finance</t>
  </si>
  <si>
    <t>Product launch</t>
  </si>
  <si>
    <t>Product team</t>
  </si>
  <si>
    <t>Team offsite</t>
  </si>
  <si>
    <t>All staff</t>
  </si>
  <si>
    <t>Client proposal due</t>
  </si>
  <si>
    <t>Sales</t>
  </si>
  <si>
    <t>Memorial Day (observed)</t>
  </si>
  <si>
    <t>Family reunion</t>
  </si>
  <si>
    <t>K. Chen</t>
  </si>
  <si>
    <t>Mid-year budget review</t>
  </si>
  <si>
    <t>Independence Day (observed)</t>
  </si>
  <si>
    <t>Summer newsletter send</t>
  </si>
  <si>
    <t>Vendor RFP due</t>
  </si>
  <si>
    <t>All-hands meeting</t>
  </si>
  <si>
    <t>Labor Day</t>
  </si>
  <si>
    <t>Anniversary trip</t>
  </si>
  <si>
    <t>D. Brooks</t>
  </si>
  <si>
    <t>Q3 board meeting</t>
  </si>
  <si>
    <t>Insurance renewal deadline</t>
  </si>
  <si>
    <t>HR</t>
  </si>
  <si>
    <t>Fall campaign launch</t>
  </si>
  <si>
    <t>Thanksgiving Day</t>
  </si>
  <si>
    <t>Year-end planning meeting</t>
  </si>
  <si>
    <t>Christmas Day</t>
  </si>
  <si>
    <t>Events per month and events per category, counted automatically from Events. Total Events (Check) and Total Events (Category Check) should both equal the number of rows on Events, as long as every event date falls inside the Year set on Settings.</t>
  </si>
  <si>
    <t>Events per month</t>
  </si>
  <si>
    <t>Events per category</t>
  </si>
  <si>
    <t>Month</t>
  </si>
  <si>
    <t>Total Events (Check)</t>
  </si>
  <si>
    <t>Category Total (Check)</t>
  </si>
  <si>
    <t>★ More free templates at Excel.TV →</t>
  </si>
  <si>
    <t>Month #</t>
  </si>
  <si>
    <t>First Day</t>
  </si>
  <si>
    <t>Days In Month</t>
  </si>
  <si>
    <t>Offset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</si>
</sst>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1"/>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2">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4" fillId="0" borderId="0" xfId="0" applyFont="1"/>
    <xf numFmtId="3"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0" fillId="3" borderId="1" xfId="0" applyFill="1" applyBorder="1" applyAlignment="1">
      <alignment horizontal="left" vertical="center" wrapText="1"/>
    </xf>
    <xf numFmtId="0" fontId="1" fillId="0" borderId="0" xfId="0" applyFont="1"/>
    <xf numFmtId="0" fontId="2" fillId="4" borderId="1" xfId="0" applyFont="1" applyFill="1" applyBorder="1" applyAlignment="1">
      <alignment horizontal="left" vertical="center"/>
    </xf>
    <xf numFmtId="0" fontId="2" fillId="3" borderId="1" xfId="0" applyFont="1" applyFill="1" applyBorder="1" applyAlignment="1">
      <alignment horizontal="center" vertical="center"/>
    </xf>
    <xf numFmtId="0" fontId="6" fillId="5" borderId="0" xfId="0" applyFont="1" applyFill="1" applyAlignment="1">
      <alignment horizontal="center"/>
    </xf>
    <xf numFmtId="0" fontId="0" fillId="3" borderId="1" xfId="0" applyFill="1" applyBorder="1" applyAlignment="1">
      <alignment horizontal="center" vertical="center"/>
    </xf>
    <xf numFmtId="0" fontId="6" fillId="5" borderId="1" xfId="0" applyFont="1" applyFill="1" applyBorder="1" applyAlignment="1">
      <alignment horizontal="center" vertical="center" wrapText="1"/>
    </xf>
    <xf numFmtId="164"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xf>
    <xf numFmtId="0" fontId="2" fillId="0" borderId="0" xfId="0" applyFont="1"/>
    <xf numFmtId="0" fontId="0" fillId="3" borderId="1" xfId="0" applyFill="1" applyBorder="1" applyAlignment="1">
      <alignment vertical="center"/>
    </xf>
    <xf numFmtId="3" fontId="0" fillId="3" borderId="1" xfId="0" applyNumberFormat="1" applyFill="1" applyBorder="1" applyAlignment="1">
      <alignment horizontal="center" vertical="center"/>
    </xf>
    <xf numFmtId="0" fontId="0" fillId="2" borderId="1" xfId="0" applyFill="1" applyBorder="1" applyAlignment="1">
      <alignment vertical="center"/>
    </xf>
    <xf numFmtId="0" fontId="4" fillId="0" borderId="0" xfId="0" applyFont="1" applyAlignment="1">
      <alignment vertical="center" wrapText="1"/>
    </xf>
    <xf numFmtId="3" fontId="4" fillId="4" borderId="1" xfId="0" applyNumberFormat="1" applyFont="1" applyFill="1" applyBorder="1" applyAlignment="1">
      <alignment horizontal="center" vertical="center"/>
    </xf>
    <xf numFmtId="0" fontId="7" fillId="4" borderId="0" xfId="0" applyFont="1" applyFill="1" applyAlignment="1">
      <alignment horizontal="center" vertical="center" wrapText="1"/>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cel-calendar-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cel-calendar-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30" customHeight="1" spans="1:6" x14ac:dyDescent="0.25">
      <c r="A16" s="2" t="s">
        <v>15</v>
      </c>
      <c r="B16" s="2"/>
      <c r="C16" s="2"/>
      <c r="D16" s="2"/>
      <c r="E16" s="2"/>
      <c r="F16" s="2"/>
    </row>
    <row r="17" ht="30" customHeight="1" spans="1:6" x14ac:dyDescent="0.25">
      <c r="A17" s="2" t="s">
        <v>16</v>
      </c>
      <c r="B17" s="2"/>
      <c r="C17" s="2"/>
      <c r="D17" s="2"/>
      <c r="E17" s="2"/>
      <c r="F17" s="2"/>
    </row>
    <row r="18" ht="30" customHeight="1" spans="1:6" x14ac:dyDescent="0.25">
      <c r="A18" s="2" t="s">
        <v>17</v>
      </c>
      <c r="B18" s="2"/>
      <c r="C18" s="2"/>
      <c r="D18" s="2"/>
      <c r="E18" s="2"/>
      <c r="F18" s="2"/>
    </row>
    <row r="19" ht="30" customHeight="1" spans="1:6" x14ac:dyDescent="0.25">
      <c r="A19" s="2" t="s">
        <v>18</v>
      </c>
      <c r="B19" s="2"/>
      <c r="C19" s="2"/>
      <c r="D19" s="2"/>
      <c r="E19" s="2"/>
      <c r="F19" s="2"/>
    </row>
    <row r="20" spans="1:6" x14ac:dyDescent="0.25">
      <c r="A20" s="2"/>
      <c r="B20" s="2"/>
      <c r="C20" s="2"/>
      <c r="D20" s="2"/>
      <c r="E20" s="2"/>
      <c r="F20" s="2"/>
    </row>
    <row r="21" spans="1:6" x14ac:dyDescent="0.25">
      <c r="A21" s="3" t="s">
        <v>19</v>
      </c>
      <c r="B21" s="3"/>
      <c r="C21" s="3"/>
      <c r="D21" s="3"/>
      <c r="E21" s="3"/>
      <c r="F21" s="3"/>
    </row>
    <row r="22" spans="1:6" x14ac:dyDescent="0.25">
      <c r="A22" s="5" t="s">
        <v>19</v>
      </c>
      <c r="B22" s="2"/>
      <c r="C22" s="2"/>
      <c r="D22" s="2"/>
      <c r="E22" s="2"/>
      <c r="F22" s="2"/>
    </row>
    <row r="23" spans="1:6" x14ac:dyDescent="0.25">
      <c r="A23" s="6" t="s">
        <v>20</v>
      </c>
      <c r="B23" s="7" t="s">
        <v>21</v>
      </c>
      <c r="C23" s="2"/>
      <c r="D23" s="2"/>
      <c r="E23" s="2"/>
      <c r="F23" s="2"/>
    </row>
    <row r="24" spans="1:6" x14ac:dyDescent="0.25">
      <c r="A24" s="8" t="s">
        <v>20</v>
      </c>
      <c r="B24" s="7" t="s">
        <v>22</v>
      </c>
      <c r="C24" s="2"/>
      <c r="D24" s="2"/>
      <c r="E24" s="2"/>
      <c r="F24" s="2"/>
    </row>
    <row r="25" spans="1:6" x14ac:dyDescent="0.25">
      <c r="A25" s="9" t="s">
        <v>20</v>
      </c>
      <c r="B25" s="7" t="s">
        <v>23</v>
      </c>
      <c r="C25" s="2"/>
      <c r="D25" s="2"/>
      <c r="E25" s="2"/>
      <c r="F25" s="2"/>
    </row>
    <row r="26" spans="1:6" x14ac:dyDescent="0.25">
      <c r="A26" s="2"/>
      <c r="B26" s="2"/>
      <c r="C26" s="2"/>
      <c r="D26" s="2"/>
      <c r="E26" s="2"/>
      <c r="F26" s="2"/>
    </row>
    <row r="27" spans="1:6" x14ac:dyDescent="0.25">
      <c r="A27" s="3" t="s">
        <v>24</v>
      </c>
      <c r="B27" s="3"/>
      <c r="C27" s="3"/>
      <c r="D27" s="3"/>
      <c r="E27" s="3"/>
      <c r="F27" s="3"/>
    </row>
    <row r="28" ht="60" customHeight="1" spans="1:6" x14ac:dyDescent="0.25">
      <c r="A28" s="2" t="s">
        <v>25</v>
      </c>
      <c r="B28" s="2"/>
      <c r="C28" s="2"/>
      <c r="D28" s="2"/>
      <c r="E28" s="2"/>
      <c r="F28" s="2"/>
    </row>
    <row r="29" spans="1:6" x14ac:dyDescent="0.25">
      <c r="A29" s="2"/>
      <c r="B29" s="2"/>
      <c r="C29" s="2"/>
      <c r="D29" s="2"/>
      <c r="E29" s="2"/>
      <c r="F29" s="2"/>
    </row>
    <row r="30" spans="1:6" x14ac:dyDescent="0.25">
      <c r="A30" s="3" t="s">
        <v>26</v>
      </c>
      <c r="B30" s="3"/>
      <c r="C30" s="3"/>
      <c r="D30" s="3"/>
      <c r="E30" s="3"/>
      <c r="F30" s="3"/>
    </row>
    <row r="31" ht="90" customHeight="1" spans="1:6" x14ac:dyDescent="0.25">
      <c r="A31" s="2" t="s">
        <v>27</v>
      </c>
      <c r="B31" s="2"/>
      <c r="C31" s="2"/>
      <c r="D31" s="2"/>
      <c r="E31" s="2"/>
      <c r="F31" s="2"/>
    </row>
    <row r="32" spans="1:6" x14ac:dyDescent="0.25">
      <c r="A32" s="2"/>
      <c r="B32" s="2"/>
      <c r="C32" s="2"/>
      <c r="D32" s="2"/>
      <c r="E32" s="2"/>
      <c r="F32" s="2"/>
    </row>
    <row r="33" spans="1:6" x14ac:dyDescent="0.25">
      <c r="A33" s="2"/>
      <c r="B33" s="2"/>
      <c r="C33" s="2"/>
      <c r="D33" s="2"/>
      <c r="E33" s="2"/>
      <c r="F33" s="2"/>
    </row>
    <row r="34" ht="32" customHeight="1" spans="1:6" x14ac:dyDescent="0.25">
      <c r="A34" s="10" t="s">
        <v>28</v>
      </c>
      <c r="B34" s="10"/>
      <c r="C34" s="10"/>
      <c r="D34" s="10"/>
      <c r="E34" s="10"/>
      <c r="F34" s="10"/>
    </row>
  </sheetData>
  <mergeCells count="25">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1:F21"/>
    <mergeCell ref="A27:F27"/>
    <mergeCell ref="A28:F28"/>
    <mergeCell ref="A30:F30"/>
    <mergeCell ref="A31:F31"/>
    <mergeCell ref="A34:F34"/>
  </mergeCells>
  <hyperlinks>
    <hyperlink ref="A34"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howGridLines="0"/>
  </sheetViews>
  <sheetFormatPr defaultRowHeight="15" outlineLevelRow="0" outlineLevelCol="0" x14ac:dyDescent="55"/>
  <cols>
    <col min="1" max="1" width="14" customWidth="1"/>
    <col min="2" max="2" width="12" customWidth="1"/>
    <col min="3" max="4" width="20" customWidth="1"/>
  </cols>
  <sheetData>
    <row r="1" ht="30" customHeight="1" spans="1:4" x14ac:dyDescent="0.25">
      <c r="A1" s="2" t="s">
        <v>29</v>
      </c>
      <c r="B1" s="2"/>
      <c r="C1" s="2"/>
      <c r="D1" s="2"/>
    </row>
    <row r="2" spans="3:4" x14ac:dyDescent="0.25">
      <c r="C2" s="2"/>
      <c r="D2" s="2"/>
    </row>
    <row r="3" spans="1:4" x14ac:dyDescent="0.25">
      <c r="A3" s="11" t="s">
        <v>30</v>
      </c>
      <c r="B3" s="12">
        <v>2026</v>
      </c>
      <c r="C3" s="2"/>
      <c r="D3" s="2"/>
    </row>
    <row r="4" spans="1:4" x14ac:dyDescent="0.25">
      <c r="A4" s="11" t="s">
        <v>31</v>
      </c>
      <c r="B4" s="13" t="s">
        <v>32</v>
      </c>
      <c r="C4" s="2"/>
      <c r="D4" s="2"/>
    </row>
    <row r="5" spans="3:4" x14ac:dyDescent="0.25">
      <c r="C5" s="2"/>
      <c r="D5" s="2"/>
    </row>
    <row r="6" spans="1:6" x14ac:dyDescent="0.25">
      <c r="A6" s="11" t="s">
        <v>33</v>
      </c>
      <c r="B6" s="11"/>
      <c r="C6" s="14">
        <f>IF(DAY(EOMONTH(DATE($B$3,2,1),0))=29,"Leap year — February has 29 days","Not a leap year — February has 28 days")</f>
      </c>
      <c r="D6" s="14"/>
      <c r="E6" s="14"/>
      <c r="F6" s="14"/>
    </row>
  </sheetData>
  <mergeCells count="3">
    <mergeCell ref="A1:D1"/>
    <mergeCell ref="A6:B6"/>
    <mergeCell ref="C6:F6"/>
  </mergeCells>
  <dataValidations count="2">
    <dataValidation type="decimal" showErrorMessage="1" errorTitle="Invalid number" error="Enter a number between 1900 and 2100" sqref="B3">
      <formula1>1900</formula1>
      <formula2>2100</formula2>
    </dataValidation>
    <dataValidation type="list" showErrorMessage="1" errorTitle="Invalid week start" error="Choose Sunday or Monday" sqref="B4">
      <formula1>"Sunday,Monday"</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workbookViewId="0" showGridLines="0"/>
  </sheetViews>
  <sheetFormatPr defaultRowHeight="15" outlineLevelRow="0" outlineLevelCol="0" x14ac:dyDescent="55"/>
  <cols>
    <col min="1" max="7" width="5.5" customWidth="1"/>
    <col min="8" max="8" width="2.5" customWidth="1"/>
    <col min="9" max="15" width="5.5" customWidth="1"/>
    <col min="16" max="16" width="2.5" customWidth="1"/>
    <col min="17" max="23" width="5.5" customWidth="1"/>
    <col min="24" max="24" width="2.5" customWidth="1"/>
    <col min="25" max="31" width="5.5" customWidth="1"/>
    <col min="32" max="32" width="2.5" customWidth="1"/>
  </cols>
  <sheetData>
    <row r="1" spans="1:32" x14ac:dyDescent="0.25">
      <c r="A1" s="15" t="s">
        <v>34</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3" spans="1:10" x14ac:dyDescent="0.25">
      <c r="A3" s="16">
        <f>"Year: "&amp;Settings!$B$3&amp;"   |   Week starts: "&amp;Settings!$B$4</f>
      </c>
      <c r="B3" s="16"/>
      <c r="C3" s="16"/>
      <c r="D3" s="16"/>
      <c r="E3" s="16"/>
      <c r="F3" s="16"/>
      <c r="G3" s="16"/>
      <c r="H3" s="16"/>
      <c r="I3" s="16"/>
      <c r="J3" s="16"/>
    </row>
    <row r="5" spans="1:31" x14ac:dyDescent="0.25">
      <c r="A5" s="17">
        <f>TEXT(DATE(Settings!$B$3,1,1),"mmmm yyyy")</f>
      </c>
      <c r="B5" s="17"/>
      <c r="C5" s="17"/>
      <c r="D5" s="17"/>
      <c r="E5" s="17"/>
      <c r="F5" s="17"/>
      <c r="G5" s="17"/>
      <c r="I5" s="17">
        <f>TEXT(DATE(Settings!$B$3,2,1),"mmmm yyyy")</f>
      </c>
      <c r="J5" s="17"/>
      <c r="K5" s="17"/>
      <c r="L5" s="17"/>
      <c r="M5" s="17"/>
      <c r="N5" s="17"/>
      <c r="O5" s="17"/>
      <c r="Q5" s="17">
        <f>TEXT(DATE(Settings!$B$3,3,1),"mmmm yyyy")</f>
      </c>
      <c r="R5" s="17"/>
      <c r="S5" s="17"/>
      <c r="T5" s="17"/>
      <c r="U5" s="17"/>
      <c r="V5" s="17"/>
      <c r="W5" s="17"/>
      <c r="Y5" s="17">
        <f>TEXT(DATE(Settings!$B$3,4,1),"mmmm yyyy")</f>
      </c>
      <c r="Z5" s="17"/>
      <c r="AA5" s="17"/>
      <c r="AB5" s="17"/>
      <c r="AC5" s="17"/>
      <c r="AD5" s="17"/>
      <c r="AE5" s="17"/>
    </row>
    <row r="6" spans="1:31" x14ac:dyDescent="0.25">
      <c r="A6" s="18">
        <f>IF(Settings!$B$4="Monday","Mon","Sun")</f>
      </c>
      <c r="B6" s="18">
        <f>IF(Settings!$B$4="Monday","Tue","Mon")</f>
      </c>
      <c r="C6" s="18">
        <f>IF(Settings!$B$4="Monday","Wed","Tue")</f>
      </c>
      <c r="D6" s="18">
        <f>IF(Settings!$B$4="Monday","Thu","Wed")</f>
      </c>
      <c r="E6" s="18">
        <f>IF(Settings!$B$4="Monday","Fri","Thu")</f>
      </c>
      <c r="F6" s="18">
        <f>IF(Settings!$B$4="Monday","Sat","Fri")</f>
      </c>
      <c r="G6" s="18">
        <f>IF(Settings!$B$4="Monday","Sun","Sat")</f>
      </c>
      <c r="I6" s="18">
        <f>IF(Settings!$B$4="Monday","Mon","Sun")</f>
      </c>
      <c r="J6" s="18">
        <f>IF(Settings!$B$4="Monday","Tue","Mon")</f>
      </c>
      <c r="K6" s="18">
        <f>IF(Settings!$B$4="Monday","Wed","Tue")</f>
      </c>
      <c r="L6" s="18">
        <f>IF(Settings!$B$4="Monday","Thu","Wed")</f>
      </c>
      <c r="M6" s="18">
        <f>IF(Settings!$B$4="Monday","Fri","Thu")</f>
      </c>
      <c r="N6" s="18">
        <f>IF(Settings!$B$4="Monday","Sat","Fri")</f>
      </c>
      <c r="O6" s="18">
        <f>IF(Settings!$B$4="Monday","Sun","Sat")</f>
      </c>
      <c r="Q6" s="18">
        <f>IF(Settings!$B$4="Monday","Mon","Sun")</f>
      </c>
      <c r="R6" s="18">
        <f>IF(Settings!$B$4="Monday","Tue","Mon")</f>
      </c>
      <c r="S6" s="18">
        <f>IF(Settings!$B$4="Monday","Wed","Tue")</f>
      </c>
      <c r="T6" s="18">
        <f>IF(Settings!$B$4="Monday","Thu","Wed")</f>
      </c>
      <c r="U6" s="18">
        <f>IF(Settings!$B$4="Monday","Fri","Thu")</f>
      </c>
      <c r="V6" s="18">
        <f>IF(Settings!$B$4="Monday","Sat","Fri")</f>
      </c>
      <c r="W6" s="18">
        <f>IF(Settings!$B$4="Monday","Sun","Sat")</f>
      </c>
      <c r="Y6" s="18">
        <f>IF(Settings!$B$4="Monday","Mon","Sun")</f>
      </c>
      <c r="Z6" s="18">
        <f>IF(Settings!$B$4="Monday","Tue","Mon")</f>
      </c>
      <c r="AA6" s="18">
        <f>IF(Settings!$B$4="Monday","Wed","Tue")</f>
      </c>
      <c r="AB6" s="18">
        <f>IF(Settings!$B$4="Monday","Thu","Wed")</f>
      </c>
      <c r="AC6" s="18">
        <f>IF(Settings!$B$4="Monday","Fri","Thu")</f>
      </c>
      <c r="AD6" s="18">
        <f>IF(Settings!$B$4="Monday","Sat","Fri")</f>
      </c>
      <c r="AE6" s="18">
        <f>IF(Settings!$B$4="Monday","Sun","Sat")</f>
      </c>
    </row>
    <row r="7" spans="1:31" x14ac:dyDescent="0.25">
      <c r="A7" s="19">
        <f>IF((0)-'Calendar Helpers'!$D$2+1&gt;=1,IF((0)-'Calendar Helpers'!$D$2+1&lt;='Calendar Helpers'!$C$2,(0)-'Calendar Helpers'!$D$2+1,""),"")</f>
      </c>
      <c r="B7" s="19">
        <f>IF((1)-'Calendar Helpers'!$D$2+1&gt;=1,IF((1)-'Calendar Helpers'!$D$2+1&lt;='Calendar Helpers'!$C$2,(1)-'Calendar Helpers'!$D$2+1,""),"")</f>
      </c>
      <c r="C7" s="19">
        <f>IF((2)-'Calendar Helpers'!$D$2+1&gt;=1,IF((2)-'Calendar Helpers'!$D$2+1&lt;='Calendar Helpers'!$C$2,(2)-'Calendar Helpers'!$D$2+1,""),"")</f>
      </c>
      <c r="D7" s="19">
        <f>IF((3)-'Calendar Helpers'!$D$2+1&gt;=1,IF((3)-'Calendar Helpers'!$D$2+1&lt;='Calendar Helpers'!$C$2,(3)-'Calendar Helpers'!$D$2+1,""),"")</f>
      </c>
      <c r="E7" s="19">
        <f>IF((4)-'Calendar Helpers'!$D$2+1&gt;=1,IF((4)-'Calendar Helpers'!$D$2+1&lt;='Calendar Helpers'!$C$2,(4)-'Calendar Helpers'!$D$2+1,""),"")</f>
      </c>
      <c r="F7" s="19">
        <f>IF((5)-'Calendar Helpers'!$D$2+1&gt;=1,IF((5)-'Calendar Helpers'!$D$2+1&lt;='Calendar Helpers'!$C$2,(5)-'Calendar Helpers'!$D$2+1,""),"")</f>
      </c>
      <c r="G7" s="19">
        <f>IF((6)-'Calendar Helpers'!$D$2+1&gt;=1,IF((6)-'Calendar Helpers'!$D$2+1&lt;='Calendar Helpers'!$C$2,(6)-'Calendar Helpers'!$D$2+1,""),"")</f>
      </c>
      <c r="I7" s="19">
        <f>IF((0)-'Calendar Helpers'!$D$3+1&gt;=1,IF((0)-'Calendar Helpers'!$D$3+1&lt;='Calendar Helpers'!$C$3,(0)-'Calendar Helpers'!$D$3+1,""),"")</f>
      </c>
      <c r="J7" s="19">
        <f>IF((1)-'Calendar Helpers'!$D$3+1&gt;=1,IF((1)-'Calendar Helpers'!$D$3+1&lt;='Calendar Helpers'!$C$3,(1)-'Calendar Helpers'!$D$3+1,""),"")</f>
      </c>
      <c r="K7" s="19">
        <f>IF((2)-'Calendar Helpers'!$D$3+1&gt;=1,IF((2)-'Calendar Helpers'!$D$3+1&lt;='Calendar Helpers'!$C$3,(2)-'Calendar Helpers'!$D$3+1,""),"")</f>
      </c>
      <c r="L7" s="19">
        <f>IF((3)-'Calendar Helpers'!$D$3+1&gt;=1,IF((3)-'Calendar Helpers'!$D$3+1&lt;='Calendar Helpers'!$C$3,(3)-'Calendar Helpers'!$D$3+1,""),"")</f>
      </c>
      <c r="M7" s="19">
        <f>IF((4)-'Calendar Helpers'!$D$3+1&gt;=1,IF((4)-'Calendar Helpers'!$D$3+1&lt;='Calendar Helpers'!$C$3,(4)-'Calendar Helpers'!$D$3+1,""),"")</f>
      </c>
      <c r="N7" s="19">
        <f>IF((5)-'Calendar Helpers'!$D$3+1&gt;=1,IF((5)-'Calendar Helpers'!$D$3+1&lt;='Calendar Helpers'!$C$3,(5)-'Calendar Helpers'!$D$3+1,""),"")</f>
      </c>
      <c r="O7" s="19">
        <f>IF((6)-'Calendar Helpers'!$D$3+1&gt;=1,IF((6)-'Calendar Helpers'!$D$3+1&lt;='Calendar Helpers'!$C$3,(6)-'Calendar Helpers'!$D$3+1,""),"")</f>
      </c>
      <c r="Q7" s="19">
        <f>IF((0)-'Calendar Helpers'!$D$4+1&gt;=1,IF((0)-'Calendar Helpers'!$D$4+1&lt;='Calendar Helpers'!$C$4,(0)-'Calendar Helpers'!$D$4+1,""),"")</f>
      </c>
      <c r="R7" s="19">
        <f>IF((1)-'Calendar Helpers'!$D$4+1&gt;=1,IF((1)-'Calendar Helpers'!$D$4+1&lt;='Calendar Helpers'!$C$4,(1)-'Calendar Helpers'!$D$4+1,""),"")</f>
      </c>
      <c r="S7" s="19">
        <f>IF((2)-'Calendar Helpers'!$D$4+1&gt;=1,IF((2)-'Calendar Helpers'!$D$4+1&lt;='Calendar Helpers'!$C$4,(2)-'Calendar Helpers'!$D$4+1,""),"")</f>
      </c>
      <c r="T7" s="19">
        <f>IF((3)-'Calendar Helpers'!$D$4+1&gt;=1,IF((3)-'Calendar Helpers'!$D$4+1&lt;='Calendar Helpers'!$C$4,(3)-'Calendar Helpers'!$D$4+1,""),"")</f>
      </c>
      <c r="U7" s="19">
        <f>IF((4)-'Calendar Helpers'!$D$4+1&gt;=1,IF((4)-'Calendar Helpers'!$D$4+1&lt;='Calendar Helpers'!$C$4,(4)-'Calendar Helpers'!$D$4+1,""),"")</f>
      </c>
      <c r="V7" s="19">
        <f>IF((5)-'Calendar Helpers'!$D$4+1&gt;=1,IF((5)-'Calendar Helpers'!$D$4+1&lt;='Calendar Helpers'!$C$4,(5)-'Calendar Helpers'!$D$4+1,""),"")</f>
      </c>
      <c r="W7" s="19">
        <f>IF((6)-'Calendar Helpers'!$D$4+1&gt;=1,IF((6)-'Calendar Helpers'!$D$4+1&lt;='Calendar Helpers'!$C$4,(6)-'Calendar Helpers'!$D$4+1,""),"")</f>
      </c>
      <c r="Y7" s="19">
        <f>IF((0)-'Calendar Helpers'!$D$5+1&gt;=1,IF((0)-'Calendar Helpers'!$D$5+1&lt;='Calendar Helpers'!$C$5,(0)-'Calendar Helpers'!$D$5+1,""),"")</f>
      </c>
      <c r="Z7" s="19">
        <f>IF((1)-'Calendar Helpers'!$D$5+1&gt;=1,IF((1)-'Calendar Helpers'!$D$5+1&lt;='Calendar Helpers'!$C$5,(1)-'Calendar Helpers'!$D$5+1,""),"")</f>
      </c>
      <c r="AA7" s="19">
        <f>IF((2)-'Calendar Helpers'!$D$5+1&gt;=1,IF((2)-'Calendar Helpers'!$D$5+1&lt;='Calendar Helpers'!$C$5,(2)-'Calendar Helpers'!$D$5+1,""),"")</f>
      </c>
      <c r="AB7" s="19">
        <f>IF((3)-'Calendar Helpers'!$D$5+1&gt;=1,IF((3)-'Calendar Helpers'!$D$5+1&lt;='Calendar Helpers'!$C$5,(3)-'Calendar Helpers'!$D$5+1,""),"")</f>
      </c>
      <c r="AC7" s="19">
        <f>IF((4)-'Calendar Helpers'!$D$5+1&gt;=1,IF((4)-'Calendar Helpers'!$D$5+1&lt;='Calendar Helpers'!$C$5,(4)-'Calendar Helpers'!$D$5+1,""),"")</f>
      </c>
      <c r="AD7" s="19">
        <f>IF((5)-'Calendar Helpers'!$D$5+1&gt;=1,IF((5)-'Calendar Helpers'!$D$5+1&lt;='Calendar Helpers'!$C$5,(5)-'Calendar Helpers'!$D$5+1,""),"")</f>
      </c>
      <c r="AE7" s="19">
        <f>IF((6)-'Calendar Helpers'!$D$5+1&gt;=1,IF((6)-'Calendar Helpers'!$D$5+1&lt;='Calendar Helpers'!$C$5,(6)-'Calendar Helpers'!$D$5+1,""),"")</f>
      </c>
    </row>
    <row r="8" spans="1:31" x14ac:dyDescent="0.25">
      <c r="A8" s="19">
        <f>IF((7)-'Calendar Helpers'!$D$2+1&gt;=1,IF((7)-'Calendar Helpers'!$D$2+1&lt;='Calendar Helpers'!$C$2,(7)-'Calendar Helpers'!$D$2+1,""),"")</f>
      </c>
      <c r="B8" s="19">
        <f>IF((8)-'Calendar Helpers'!$D$2+1&gt;=1,IF((8)-'Calendar Helpers'!$D$2+1&lt;='Calendar Helpers'!$C$2,(8)-'Calendar Helpers'!$D$2+1,""),"")</f>
      </c>
      <c r="C8" s="19">
        <f>IF((9)-'Calendar Helpers'!$D$2+1&gt;=1,IF((9)-'Calendar Helpers'!$D$2+1&lt;='Calendar Helpers'!$C$2,(9)-'Calendar Helpers'!$D$2+1,""),"")</f>
      </c>
      <c r="D8" s="19">
        <f>IF((10)-'Calendar Helpers'!$D$2+1&gt;=1,IF((10)-'Calendar Helpers'!$D$2+1&lt;='Calendar Helpers'!$C$2,(10)-'Calendar Helpers'!$D$2+1,""),"")</f>
      </c>
      <c r="E8" s="19">
        <f>IF((11)-'Calendar Helpers'!$D$2+1&gt;=1,IF((11)-'Calendar Helpers'!$D$2+1&lt;='Calendar Helpers'!$C$2,(11)-'Calendar Helpers'!$D$2+1,""),"")</f>
      </c>
      <c r="F8" s="19">
        <f>IF((12)-'Calendar Helpers'!$D$2+1&gt;=1,IF((12)-'Calendar Helpers'!$D$2+1&lt;='Calendar Helpers'!$C$2,(12)-'Calendar Helpers'!$D$2+1,""),"")</f>
      </c>
      <c r="G8" s="19">
        <f>IF((13)-'Calendar Helpers'!$D$2+1&gt;=1,IF((13)-'Calendar Helpers'!$D$2+1&lt;='Calendar Helpers'!$C$2,(13)-'Calendar Helpers'!$D$2+1,""),"")</f>
      </c>
      <c r="I8" s="19">
        <f>IF((7)-'Calendar Helpers'!$D$3+1&gt;=1,IF((7)-'Calendar Helpers'!$D$3+1&lt;='Calendar Helpers'!$C$3,(7)-'Calendar Helpers'!$D$3+1,""),"")</f>
      </c>
      <c r="J8" s="19">
        <f>IF((8)-'Calendar Helpers'!$D$3+1&gt;=1,IF((8)-'Calendar Helpers'!$D$3+1&lt;='Calendar Helpers'!$C$3,(8)-'Calendar Helpers'!$D$3+1,""),"")</f>
      </c>
      <c r="K8" s="19">
        <f>IF((9)-'Calendar Helpers'!$D$3+1&gt;=1,IF((9)-'Calendar Helpers'!$D$3+1&lt;='Calendar Helpers'!$C$3,(9)-'Calendar Helpers'!$D$3+1,""),"")</f>
      </c>
      <c r="L8" s="19">
        <f>IF((10)-'Calendar Helpers'!$D$3+1&gt;=1,IF((10)-'Calendar Helpers'!$D$3+1&lt;='Calendar Helpers'!$C$3,(10)-'Calendar Helpers'!$D$3+1,""),"")</f>
      </c>
      <c r="M8" s="19">
        <f>IF((11)-'Calendar Helpers'!$D$3+1&gt;=1,IF((11)-'Calendar Helpers'!$D$3+1&lt;='Calendar Helpers'!$C$3,(11)-'Calendar Helpers'!$D$3+1,""),"")</f>
      </c>
      <c r="N8" s="19">
        <f>IF((12)-'Calendar Helpers'!$D$3+1&gt;=1,IF((12)-'Calendar Helpers'!$D$3+1&lt;='Calendar Helpers'!$C$3,(12)-'Calendar Helpers'!$D$3+1,""),"")</f>
      </c>
      <c r="O8" s="19">
        <f>IF((13)-'Calendar Helpers'!$D$3+1&gt;=1,IF((13)-'Calendar Helpers'!$D$3+1&lt;='Calendar Helpers'!$C$3,(13)-'Calendar Helpers'!$D$3+1,""),"")</f>
      </c>
      <c r="Q8" s="19">
        <f>IF((7)-'Calendar Helpers'!$D$4+1&gt;=1,IF((7)-'Calendar Helpers'!$D$4+1&lt;='Calendar Helpers'!$C$4,(7)-'Calendar Helpers'!$D$4+1,""),"")</f>
      </c>
      <c r="R8" s="19">
        <f>IF((8)-'Calendar Helpers'!$D$4+1&gt;=1,IF((8)-'Calendar Helpers'!$D$4+1&lt;='Calendar Helpers'!$C$4,(8)-'Calendar Helpers'!$D$4+1,""),"")</f>
      </c>
      <c r="S8" s="19">
        <f>IF((9)-'Calendar Helpers'!$D$4+1&gt;=1,IF((9)-'Calendar Helpers'!$D$4+1&lt;='Calendar Helpers'!$C$4,(9)-'Calendar Helpers'!$D$4+1,""),"")</f>
      </c>
      <c r="T8" s="19">
        <f>IF((10)-'Calendar Helpers'!$D$4+1&gt;=1,IF((10)-'Calendar Helpers'!$D$4+1&lt;='Calendar Helpers'!$C$4,(10)-'Calendar Helpers'!$D$4+1,""),"")</f>
      </c>
      <c r="U8" s="19">
        <f>IF((11)-'Calendar Helpers'!$D$4+1&gt;=1,IF((11)-'Calendar Helpers'!$D$4+1&lt;='Calendar Helpers'!$C$4,(11)-'Calendar Helpers'!$D$4+1,""),"")</f>
      </c>
      <c r="V8" s="19">
        <f>IF((12)-'Calendar Helpers'!$D$4+1&gt;=1,IF((12)-'Calendar Helpers'!$D$4+1&lt;='Calendar Helpers'!$C$4,(12)-'Calendar Helpers'!$D$4+1,""),"")</f>
      </c>
      <c r="W8" s="19">
        <f>IF((13)-'Calendar Helpers'!$D$4+1&gt;=1,IF((13)-'Calendar Helpers'!$D$4+1&lt;='Calendar Helpers'!$C$4,(13)-'Calendar Helpers'!$D$4+1,""),"")</f>
      </c>
      <c r="Y8" s="19">
        <f>IF((7)-'Calendar Helpers'!$D$5+1&gt;=1,IF((7)-'Calendar Helpers'!$D$5+1&lt;='Calendar Helpers'!$C$5,(7)-'Calendar Helpers'!$D$5+1,""),"")</f>
      </c>
      <c r="Z8" s="19">
        <f>IF((8)-'Calendar Helpers'!$D$5+1&gt;=1,IF((8)-'Calendar Helpers'!$D$5+1&lt;='Calendar Helpers'!$C$5,(8)-'Calendar Helpers'!$D$5+1,""),"")</f>
      </c>
      <c r="AA8" s="19">
        <f>IF((9)-'Calendar Helpers'!$D$5+1&gt;=1,IF((9)-'Calendar Helpers'!$D$5+1&lt;='Calendar Helpers'!$C$5,(9)-'Calendar Helpers'!$D$5+1,""),"")</f>
      </c>
      <c r="AB8" s="19">
        <f>IF((10)-'Calendar Helpers'!$D$5+1&gt;=1,IF((10)-'Calendar Helpers'!$D$5+1&lt;='Calendar Helpers'!$C$5,(10)-'Calendar Helpers'!$D$5+1,""),"")</f>
      </c>
      <c r="AC8" s="19">
        <f>IF((11)-'Calendar Helpers'!$D$5+1&gt;=1,IF((11)-'Calendar Helpers'!$D$5+1&lt;='Calendar Helpers'!$C$5,(11)-'Calendar Helpers'!$D$5+1,""),"")</f>
      </c>
      <c r="AD8" s="19">
        <f>IF((12)-'Calendar Helpers'!$D$5+1&gt;=1,IF((12)-'Calendar Helpers'!$D$5+1&lt;='Calendar Helpers'!$C$5,(12)-'Calendar Helpers'!$D$5+1,""),"")</f>
      </c>
      <c r="AE8" s="19">
        <f>IF((13)-'Calendar Helpers'!$D$5+1&gt;=1,IF((13)-'Calendar Helpers'!$D$5+1&lt;='Calendar Helpers'!$C$5,(13)-'Calendar Helpers'!$D$5+1,""),"")</f>
      </c>
    </row>
    <row r="9" spans="1:31" x14ac:dyDescent="0.25">
      <c r="A9" s="19">
        <f>IF((14)-'Calendar Helpers'!$D$2+1&gt;=1,IF((14)-'Calendar Helpers'!$D$2+1&lt;='Calendar Helpers'!$C$2,(14)-'Calendar Helpers'!$D$2+1,""),"")</f>
      </c>
      <c r="B9" s="19">
        <f>IF((15)-'Calendar Helpers'!$D$2+1&gt;=1,IF((15)-'Calendar Helpers'!$D$2+1&lt;='Calendar Helpers'!$C$2,(15)-'Calendar Helpers'!$D$2+1,""),"")</f>
      </c>
      <c r="C9" s="19">
        <f>IF((16)-'Calendar Helpers'!$D$2+1&gt;=1,IF((16)-'Calendar Helpers'!$D$2+1&lt;='Calendar Helpers'!$C$2,(16)-'Calendar Helpers'!$D$2+1,""),"")</f>
      </c>
      <c r="D9" s="19">
        <f>IF((17)-'Calendar Helpers'!$D$2+1&gt;=1,IF((17)-'Calendar Helpers'!$D$2+1&lt;='Calendar Helpers'!$C$2,(17)-'Calendar Helpers'!$D$2+1,""),"")</f>
      </c>
      <c r="E9" s="19">
        <f>IF((18)-'Calendar Helpers'!$D$2+1&gt;=1,IF((18)-'Calendar Helpers'!$D$2+1&lt;='Calendar Helpers'!$C$2,(18)-'Calendar Helpers'!$D$2+1,""),"")</f>
      </c>
      <c r="F9" s="19">
        <f>IF((19)-'Calendar Helpers'!$D$2+1&gt;=1,IF((19)-'Calendar Helpers'!$D$2+1&lt;='Calendar Helpers'!$C$2,(19)-'Calendar Helpers'!$D$2+1,""),"")</f>
      </c>
      <c r="G9" s="19">
        <f>IF((20)-'Calendar Helpers'!$D$2+1&gt;=1,IF((20)-'Calendar Helpers'!$D$2+1&lt;='Calendar Helpers'!$C$2,(20)-'Calendar Helpers'!$D$2+1,""),"")</f>
      </c>
      <c r="I9" s="19">
        <f>IF((14)-'Calendar Helpers'!$D$3+1&gt;=1,IF((14)-'Calendar Helpers'!$D$3+1&lt;='Calendar Helpers'!$C$3,(14)-'Calendar Helpers'!$D$3+1,""),"")</f>
      </c>
      <c r="J9" s="19">
        <f>IF((15)-'Calendar Helpers'!$D$3+1&gt;=1,IF((15)-'Calendar Helpers'!$D$3+1&lt;='Calendar Helpers'!$C$3,(15)-'Calendar Helpers'!$D$3+1,""),"")</f>
      </c>
      <c r="K9" s="19">
        <f>IF((16)-'Calendar Helpers'!$D$3+1&gt;=1,IF((16)-'Calendar Helpers'!$D$3+1&lt;='Calendar Helpers'!$C$3,(16)-'Calendar Helpers'!$D$3+1,""),"")</f>
      </c>
      <c r="L9" s="19">
        <f>IF((17)-'Calendar Helpers'!$D$3+1&gt;=1,IF((17)-'Calendar Helpers'!$D$3+1&lt;='Calendar Helpers'!$C$3,(17)-'Calendar Helpers'!$D$3+1,""),"")</f>
      </c>
      <c r="M9" s="19">
        <f>IF((18)-'Calendar Helpers'!$D$3+1&gt;=1,IF((18)-'Calendar Helpers'!$D$3+1&lt;='Calendar Helpers'!$C$3,(18)-'Calendar Helpers'!$D$3+1,""),"")</f>
      </c>
      <c r="N9" s="19">
        <f>IF((19)-'Calendar Helpers'!$D$3+1&gt;=1,IF((19)-'Calendar Helpers'!$D$3+1&lt;='Calendar Helpers'!$C$3,(19)-'Calendar Helpers'!$D$3+1,""),"")</f>
      </c>
      <c r="O9" s="19">
        <f>IF((20)-'Calendar Helpers'!$D$3+1&gt;=1,IF((20)-'Calendar Helpers'!$D$3+1&lt;='Calendar Helpers'!$C$3,(20)-'Calendar Helpers'!$D$3+1,""),"")</f>
      </c>
      <c r="Q9" s="19">
        <f>IF((14)-'Calendar Helpers'!$D$4+1&gt;=1,IF((14)-'Calendar Helpers'!$D$4+1&lt;='Calendar Helpers'!$C$4,(14)-'Calendar Helpers'!$D$4+1,""),"")</f>
      </c>
      <c r="R9" s="19">
        <f>IF((15)-'Calendar Helpers'!$D$4+1&gt;=1,IF((15)-'Calendar Helpers'!$D$4+1&lt;='Calendar Helpers'!$C$4,(15)-'Calendar Helpers'!$D$4+1,""),"")</f>
      </c>
      <c r="S9" s="19">
        <f>IF((16)-'Calendar Helpers'!$D$4+1&gt;=1,IF((16)-'Calendar Helpers'!$D$4+1&lt;='Calendar Helpers'!$C$4,(16)-'Calendar Helpers'!$D$4+1,""),"")</f>
      </c>
      <c r="T9" s="19">
        <f>IF((17)-'Calendar Helpers'!$D$4+1&gt;=1,IF((17)-'Calendar Helpers'!$D$4+1&lt;='Calendar Helpers'!$C$4,(17)-'Calendar Helpers'!$D$4+1,""),"")</f>
      </c>
      <c r="U9" s="19">
        <f>IF((18)-'Calendar Helpers'!$D$4+1&gt;=1,IF((18)-'Calendar Helpers'!$D$4+1&lt;='Calendar Helpers'!$C$4,(18)-'Calendar Helpers'!$D$4+1,""),"")</f>
      </c>
      <c r="V9" s="19">
        <f>IF((19)-'Calendar Helpers'!$D$4+1&gt;=1,IF((19)-'Calendar Helpers'!$D$4+1&lt;='Calendar Helpers'!$C$4,(19)-'Calendar Helpers'!$D$4+1,""),"")</f>
      </c>
      <c r="W9" s="19">
        <f>IF((20)-'Calendar Helpers'!$D$4+1&gt;=1,IF((20)-'Calendar Helpers'!$D$4+1&lt;='Calendar Helpers'!$C$4,(20)-'Calendar Helpers'!$D$4+1,""),"")</f>
      </c>
      <c r="Y9" s="19">
        <f>IF((14)-'Calendar Helpers'!$D$5+1&gt;=1,IF((14)-'Calendar Helpers'!$D$5+1&lt;='Calendar Helpers'!$C$5,(14)-'Calendar Helpers'!$D$5+1,""),"")</f>
      </c>
      <c r="Z9" s="19">
        <f>IF((15)-'Calendar Helpers'!$D$5+1&gt;=1,IF((15)-'Calendar Helpers'!$D$5+1&lt;='Calendar Helpers'!$C$5,(15)-'Calendar Helpers'!$D$5+1,""),"")</f>
      </c>
      <c r="AA9" s="19">
        <f>IF((16)-'Calendar Helpers'!$D$5+1&gt;=1,IF((16)-'Calendar Helpers'!$D$5+1&lt;='Calendar Helpers'!$C$5,(16)-'Calendar Helpers'!$D$5+1,""),"")</f>
      </c>
      <c r="AB9" s="19">
        <f>IF((17)-'Calendar Helpers'!$D$5+1&gt;=1,IF((17)-'Calendar Helpers'!$D$5+1&lt;='Calendar Helpers'!$C$5,(17)-'Calendar Helpers'!$D$5+1,""),"")</f>
      </c>
      <c r="AC9" s="19">
        <f>IF((18)-'Calendar Helpers'!$D$5+1&gt;=1,IF((18)-'Calendar Helpers'!$D$5+1&lt;='Calendar Helpers'!$C$5,(18)-'Calendar Helpers'!$D$5+1,""),"")</f>
      </c>
      <c r="AD9" s="19">
        <f>IF((19)-'Calendar Helpers'!$D$5+1&gt;=1,IF((19)-'Calendar Helpers'!$D$5+1&lt;='Calendar Helpers'!$C$5,(19)-'Calendar Helpers'!$D$5+1,""),"")</f>
      </c>
      <c r="AE9" s="19">
        <f>IF((20)-'Calendar Helpers'!$D$5+1&gt;=1,IF((20)-'Calendar Helpers'!$D$5+1&lt;='Calendar Helpers'!$C$5,(20)-'Calendar Helpers'!$D$5+1,""),"")</f>
      </c>
    </row>
    <row r="10" spans="1:31" x14ac:dyDescent="0.25">
      <c r="A10" s="19">
        <f>IF((21)-'Calendar Helpers'!$D$2+1&gt;=1,IF((21)-'Calendar Helpers'!$D$2+1&lt;='Calendar Helpers'!$C$2,(21)-'Calendar Helpers'!$D$2+1,""),"")</f>
      </c>
      <c r="B10" s="19">
        <f>IF((22)-'Calendar Helpers'!$D$2+1&gt;=1,IF((22)-'Calendar Helpers'!$D$2+1&lt;='Calendar Helpers'!$C$2,(22)-'Calendar Helpers'!$D$2+1,""),"")</f>
      </c>
      <c r="C10" s="19">
        <f>IF((23)-'Calendar Helpers'!$D$2+1&gt;=1,IF((23)-'Calendar Helpers'!$D$2+1&lt;='Calendar Helpers'!$C$2,(23)-'Calendar Helpers'!$D$2+1,""),"")</f>
      </c>
      <c r="D10" s="19">
        <f>IF((24)-'Calendar Helpers'!$D$2+1&gt;=1,IF((24)-'Calendar Helpers'!$D$2+1&lt;='Calendar Helpers'!$C$2,(24)-'Calendar Helpers'!$D$2+1,""),"")</f>
      </c>
      <c r="E10" s="19">
        <f>IF((25)-'Calendar Helpers'!$D$2+1&gt;=1,IF((25)-'Calendar Helpers'!$D$2+1&lt;='Calendar Helpers'!$C$2,(25)-'Calendar Helpers'!$D$2+1,""),"")</f>
      </c>
      <c r="F10" s="19">
        <f>IF((26)-'Calendar Helpers'!$D$2+1&gt;=1,IF((26)-'Calendar Helpers'!$D$2+1&lt;='Calendar Helpers'!$C$2,(26)-'Calendar Helpers'!$D$2+1,""),"")</f>
      </c>
      <c r="G10" s="19">
        <f>IF((27)-'Calendar Helpers'!$D$2+1&gt;=1,IF((27)-'Calendar Helpers'!$D$2+1&lt;='Calendar Helpers'!$C$2,(27)-'Calendar Helpers'!$D$2+1,""),"")</f>
      </c>
      <c r="I10" s="19">
        <f>IF((21)-'Calendar Helpers'!$D$3+1&gt;=1,IF((21)-'Calendar Helpers'!$D$3+1&lt;='Calendar Helpers'!$C$3,(21)-'Calendar Helpers'!$D$3+1,""),"")</f>
      </c>
      <c r="J10" s="19">
        <f>IF((22)-'Calendar Helpers'!$D$3+1&gt;=1,IF((22)-'Calendar Helpers'!$D$3+1&lt;='Calendar Helpers'!$C$3,(22)-'Calendar Helpers'!$D$3+1,""),"")</f>
      </c>
      <c r="K10" s="19">
        <f>IF((23)-'Calendar Helpers'!$D$3+1&gt;=1,IF((23)-'Calendar Helpers'!$D$3+1&lt;='Calendar Helpers'!$C$3,(23)-'Calendar Helpers'!$D$3+1,""),"")</f>
      </c>
      <c r="L10" s="19">
        <f>IF((24)-'Calendar Helpers'!$D$3+1&gt;=1,IF((24)-'Calendar Helpers'!$D$3+1&lt;='Calendar Helpers'!$C$3,(24)-'Calendar Helpers'!$D$3+1,""),"")</f>
      </c>
      <c r="M10" s="19">
        <f>IF((25)-'Calendar Helpers'!$D$3+1&gt;=1,IF((25)-'Calendar Helpers'!$D$3+1&lt;='Calendar Helpers'!$C$3,(25)-'Calendar Helpers'!$D$3+1,""),"")</f>
      </c>
      <c r="N10" s="19">
        <f>IF((26)-'Calendar Helpers'!$D$3+1&gt;=1,IF((26)-'Calendar Helpers'!$D$3+1&lt;='Calendar Helpers'!$C$3,(26)-'Calendar Helpers'!$D$3+1,""),"")</f>
      </c>
      <c r="O10" s="19">
        <f>IF((27)-'Calendar Helpers'!$D$3+1&gt;=1,IF((27)-'Calendar Helpers'!$D$3+1&lt;='Calendar Helpers'!$C$3,(27)-'Calendar Helpers'!$D$3+1,""),"")</f>
      </c>
      <c r="Q10" s="19">
        <f>IF((21)-'Calendar Helpers'!$D$4+1&gt;=1,IF((21)-'Calendar Helpers'!$D$4+1&lt;='Calendar Helpers'!$C$4,(21)-'Calendar Helpers'!$D$4+1,""),"")</f>
      </c>
      <c r="R10" s="19">
        <f>IF((22)-'Calendar Helpers'!$D$4+1&gt;=1,IF((22)-'Calendar Helpers'!$D$4+1&lt;='Calendar Helpers'!$C$4,(22)-'Calendar Helpers'!$D$4+1,""),"")</f>
      </c>
      <c r="S10" s="19">
        <f>IF((23)-'Calendar Helpers'!$D$4+1&gt;=1,IF((23)-'Calendar Helpers'!$D$4+1&lt;='Calendar Helpers'!$C$4,(23)-'Calendar Helpers'!$D$4+1,""),"")</f>
      </c>
      <c r="T10" s="19">
        <f>IF((24)-'Calendar Helpers'!$D$4+1&gt;=1,IF((24)-'Calendar Helpers'!$D$4+1&lt;='Calendar Helpers'!$C$4,(24)-'Calendar Helpers'!$D$4+1,""),"")</f>
      </c>
      <c r="U10" s="19">
        <f>IF((25)-'Calendar Helpers'!$D$4+1&gt;=1,IF((25)-'Calendar Helpers'!$D$4+1&lt;='Calendar Helpers'!$C$4,(25)-'Calendar Helpers'!$D$4+1,""),"")</f>
      </c>
      <c r="V10" s="19">
        <f>IF((26)-'Calendar Helpers'!$D$4+1&gt;=1,IF((26)-'Calendar Helpers'!$D$4+1&lt;='Calendar Helpers'!$C$4,(26)-'Calendar Helpers'!$D$4+1,""),"")</f>
      </c>
      <c r="W10" s="19">
        <f>IF((27)-'Calendar Helpers'!$D$4+1&gt;=1,IF((27)-'Calendar Helpers'!$D$4+1&lt;='Calendar Helpers'!$C$4,(27)-'Calendar Helpers'!$D$4+1,""),"")</f>
      </c>
      <c r="Y10" s="19">
        <f>IF((21)-'Calendar Helpers'!$D$5+1&gt;=1,IF((21)-'Calendar Helpers'!$D$5+1&lt;='Calendar Helpers'!$C$5,(21)-'Calendar Helpers'!$D$5+1,""),"")</f>
      </c>
      <c r="Z10" s="19">
        <f>IF((22)-'Calendar Helpers'!$D$5+1&gt;=1,IF((22)-'Calendar Helpers'!$D$5+1&lt;='Calendar Helpers'!$C$5,(22)-'Calendar Helpers'!$D$5+1,""),"")</f>
      </c>
      <c r="AA10" s="19">
        <f>IF((23)-'Calendar Helpers'!$D$5+1&gt;=1,IF((23)-'Calendar Helpers'!$D$5+1&lt;='Calendar Helpers'!$C$5,(23)-'Calendar Helpers'!$D$5+1,""),"")</f>
      </c>
      <c r="AB10" s="19">
        <f>IF((24)-'Calendar Helpers'!$D$5+1&gt;=1,IF((24)-'Calendar Helpers'!$D$5+1&lt;='Calendar Helpers'!$C$5,(24)-'Calendar Helpers'!$D$5+1,""),"")</f>
      </c>
      <c r="AC10" s="19">
        <f>IF((25)-'Calendar Helpers'!$D$5+1&gt;=1,IF((25)-'Calendar Helpers'!$D$5+1&lt;='Calendar Helpers'!$C$5,(25)-'Calendar Helpers'!$D$5+1,""),"")</f>
      </c>
      <c r="AD10" s="19">
        <f>IF((26)-'Calendar Helpers'!$D$5+1&gt;=1,IF((26)-'Calendar Helpers'!$D$5+1&lt;='Calendar Helpers'!$C$5,(26)-'Calendar Helpers'!$D$5+1,""),"")</f>
      </c>
      <c r="AE10" s="19">
        <f>IF((27)-'Calendar Helpers'!$D$5+1&gt;=1,IF((27)-'Calendar Helpers'!$D$5+1&lt;='Calendar Helpers'!$C$5,(27)-'Calendar Helpers'!$D$5+1,""),"")</f>
      </c>
    </row>
    <row r="11" spans="1:31" x14ac:dyDescent="0.25">
      <c r="A11" s="19">
        <f>IF((28)-'Calendar Helpers'!$D$2+1&gt;=1,IF((28)-'Calendar Helpers'!$D$2+1&lt;='Calendar Helpers'!$C$2,(28)-'Calendar Helpers'!$D$2+1,""),"")</f>
      </c>
      <c r="B11" s="19">
        <f>IF((29)-'Calendar Helpers'!$D$2+1&gt;=1,IF((29)-'Calendar Helpers'!$D$2+1&lt;='Calendar Helpers'!$C$2,(29)-'Calendar Helpers'!$D$2+1,""),"")</f>
      </c>
      <c r="C11" s="19">
        <f>IF((30)-'Calendar Helpers'!$D$2+1&gt;=1,IF((30)-'Calendar Helpers'!$D$2+1&lt;='Calendar Helpers'!$C$2,(30)-'Calendar Helpers'!$D$2+1,""),"")</f>
      </c>
      <c r="D11" s="19">
        <f>IF((31)-'Calendar Helpers'!$D$2+1&gt;=1,IF((31)-'Calendar Helpers'!$D$2+1&lt;='Calendar Helpers'!$C$2,(31)-'Calendar Helpers'!$D$2+1,""),"")</f>
      </c>
      <c r="E11" s="19">
        <f>IF((32)-'Calendar Helpers'!$D$2+1&gt;=1,IF((32)-'Calendar Helpers'!$D$2+1&lt;='Calendar Helpers'!$C$2,(32)-'Calendar Helpers'!$D$2+1,""),"")</f>
      </c>
      <c r="F11" s="19">
        <f>IF((33)-'Calendar Helpers'!$D$2+1&gt;=1,IF((33)-'Calendar Helpers'!$D$2+1&lt;='Calendar Helpers'!$C$2,(33)-'Calendar Helpers'!$D$2+1,""),"")</f>
      </c>
      <c r="G11" s="19">
        <f>IF((34)-'Calendar Helpers'!$D$2+1&gt;=1,IF((34)-'Calendar Helpers'!$D$2+1&lt;='Calendar Helpers'!$C$2,(34)-'Calendar Helpers'!$D$2+1,""),"")</f>
      </c>
      <c r="I11" s="19">
        <f>IF((28)-'Calendar Helpers'!$D$3+1&gt;=1,IF((28)-'Calendar Helpers'!$D$3+1&lt;='Calendar Helpers'!$C$3,(28)-'Calendar Helpers'!$D$3+1,""),"")</f>
      </c>
      <c r="J11" s="19">
        <f>IF((29)-'Calendar Helpers'!$D$3+1&gt;=1,IF((29)-'Calendar Helpers'!$D$3+1&lt;='Calendar Helpers'!$C$3,(29)-'Calendar Helpers'!$D$3+1,""),"")</f>
      </c>
      <c r="K11" s="19">
        <f>IF((30)-'Calendar Helpers'!$D$3+1&gt;=1,IF((30)-'Calendar Helpers'!$D$3+1&lt;='Calendar Helpers'!$C$3,(30)-'Calendar Helpers'!$D$3+1,""),"")</f>
      </c>
      <c r="L11" s="19">
        <f>IF((31)-'Calendar Helpers'!$D$3+1&gt;=1,IF((31)-'Calendar Helpers'!$D$3+1&lt;='Calendar Helpers'!$C$3,(31)-'Calendar Helpers'!$D$3+1,""),"")</f>
      </c>
      <c r="M11" s="19">
        <f>IF((32)-'Calendar Helpers'!$D$3+1&gt;=1,IF((32)-'Calendar Helpers'!$D$3+1&lt;='Calendar Helpers'!$C$3,(32)-'Calendar Helpers'!$D$3+1,""),"")</f>
      </c>
      <c r="N11" s="19">
        <f>IF((33)-'Calendar Helpers'!$D$3+1&gt;=1,IF((33)-'Calendar Helpers'!$D$3+1&lt;='Calendar Helpers'!$C$3,(33)-'Calendar Helpers'!$D$3+1,""),"")</f>
      </c>
      <c r="O11" s="19">
        <f>IF((34)-'Calendar Helpers'!$D$3+1&gt;=1,IF((34)-'Calendar Helpers'!$D$3+1&lt;='Calendar Helpers'!$C$3,(34)-'Calendar Helpers'!$D$3+1,""),"")</f>
      </c>
      <c r="Q11" s="19">
        <f>IF((28)-'Calendar Helpers'!$D$4+1&gt;=1,IF((28)-'Calendar Helpers'!$D$4+1&lt;='Calendar Helpers'!$C$4,(28)-'Calendar Helpers'!$D$4+1,""),"")</f>
      </c>
      <c r="R11" s="19">
        <f>IF((29)-'Calendar Helpers'!$D$4+1&gt;=1,IF((29)-'Calendar Helpers'!$D$4+1&lt;='Calendar Helpers'!$C$4,(29)-'Calendar Helpers'!$D$4+1,""),"")</f>
      </c>
      <c r="S11" s="19">
        <f>IF((30)-'Calendar Helpers'!$D$4+1&gt;=1,IF((30)-'Calendar Helpers'!$D$4+1&lt;='Calendar Helpers'!$C$4,(30)-'Calendar Helpers'!$D$4+1,""),"")</f>
      </c>
      <c r="T11" s="19">
        <f>IF((31)-'Calendar Helpers'!$D$4+1&gt;=1,IF((31)-'Calendar Helpers'!$D$4+1&lt;='Calendar Helpers'!$C$4,(31)-'Calendar Helpers'!$D$4+1,""),"")</f>
      </c>
      <c r="U11" s="19">
        <f>IF((32)-'Calendar Helpers'!$D$4+1&gt;=1,IF((32)-'Calendar Helpers'!$D$4+1&lt;='Calendar Helpers'!$C$4,(32)-'Calendar Helpers'!$D$4+1,""),"")</f>
      </c>
      <c r="V11" s="19">
        <f>IF((33)-'Calendar Helpers'!$D$4+1&gt;=1,IF((33)-'Calendar Helpers'!$D$4+1&lt;='Calendar Helpers'!$C$4,(33)-'Calendar Helpers'!$D$4+1,""),"")</f>
      </c>
      <c r="W11" s="19">
        <f>IF((34)-'Calendar Helpers'!$D$4+1&gt;=1,IF((34)-'Calendar Helpers'!$D$4+1&lt;='Calendar Helpers'!$C$4,(34)-'Calendar Helpers'!$D$4+1,""),"")</f>
      </c>
      <c r="Y11" s="19">
        <f>IF((28)-'Calendar Helpers'!$D$5+1&gt;=1,IF((28)-'Calendar Helpers'!$D$5+1&lt;='Calendar Helpers'!$C$5,(28)-'Calendar Helpers'!$D$5+1,""),"")</f>
      </c>
      <c r="Z11" s="19">
        <f>IF((29)-'Calendar Helpers'!$D$5+1&gt;=1,IF((29)-'Calendar Helpers'!$D$5+1&lt;='Calendar Helpers'!$C$5,(29)-'Calendar Helpers'!$D$5+1,""),"")</f>
      </c>
      <c r="AA11" s="19">
        <f>IF((30)-'Calendar Helpers'!$D$5+1&gt;=1,IF((30)-'Calendar Helpers'!$D$5+1&lt;='Calendar Helpers'!$C$5,(30)-'Calendar Helpers'!$D$5+1,""),"")</f>
      </c>
      <c r="AB11" s="19">
        <f>IF((31)-'Calendar Helpers'!$D$5+1&gt;=1,IF((31)-'Calendar Helpers'!$D$5+1&lt;='Calendar Helpers'!$C$5,(31)-'Calendar Helpers'!$D$5+1,""),"")</f>
      </c>
      <c r="AC11" s="19">
        <f>IF((32)-'Calendar Helpers'!$D$5+1&gt;=1,IF((32)-'Calendar Helpers'!$D$5+1&lt;='Calendar Helpers'!$C$5,(32)-'Calendar Helpers'!$D$5+1,""),"")</f>
      </c>
      <c r="AD11" s="19">
        <f>IF((33)-'Calendar Helpers'!$D$5+1&gt;=1,IF((33)-'Calendar Helpers'!$D$5+1&lt;='Calendar Helpers'!$C$5,(33)-'Calendar Helpers'!$D$5+1,""),"")</f>
      </c>
      <c r="AE11" s="19">
        <f>IF((34)-'Calendar Helpers'!$D$5+1&gt;=1,IF((34)-'Calendar Helpers'!$D$5+1&lt;='Calendar Helpers'!$C$5,(34)-'Calendar Helpers'!$D$5+1,""),"")</f>
      </c>
    </row>
    <row r="12" spans="1:31" x14ac:dyDescent="0.25">
      <c r="A12" s="19">
        <f>IF((35)-'Calendar Helpers'!$D$2+1&gt;=1,IF((35)-'Calendar Helpers'!$D$2+1&lt;='Calendar Helpers'!$C$2,(35)-'Calendar Helpers'!$D$2+1,""),"")</f>
      </c>
      <c r="B12" s="19">
        <f>IF((36)-'Calendar Helpers'!$D$2+1&gt;=1,IF((36)-'Calendar Helpers'!$D$2+1&lt;='Calendar Helpers'!$C$2,(36)-'Calendar Helpers'!$D$2+1,""),"")</f>
      </c>
      <c r="C12" s="19">
        <f>IF((37)-'Calendar Helpers'!$D$2+1&gt;=1,IF((37)-'Calendar Helpers'!$D$2+1&lt;='Calendar Helpers'!$C$2,(37)-'Calendar Helpers'!$D$2+1,""),"")</f>
      </c>
      <c r="D12" s="19">
        <f>IF((38)-'Calendar Helpers'!$D$2+1&gt;=1,IF((38)-'Calendar Helpers'!$D$2+1&lt;='Calendar Helpers'!$C$2,(38)-'Calendar Helpers'!$D$2+1,""),"")</f>
      </c>
      <c r="E12" s="19">
        <f>IF((39)-'Calendar Helpers'!$D$2+1&gt;=1,IF((39)-'Calendar Helpers'!$D$2+1&lt;='Calendar Helpers'!$C$2,(39)-'Calendar Helpers'!$D$2+1,""),"")</f>
      </c>
      <c r="F12" s="19">
        <f>IF((40)-'Calendar Helpers'!$D$2+1&gt;=1,IF((40)-'Calendar Helpers'!$D$2+1&lt;='Calendar Helpers'!$C$2,(40)-'Calendar Helpers'!$D$2+1,""),"")</f>
      </c>
      <c r="G12" s="19">
        <f>IF((41)-'Calendar Helpers'!$D$2+1&gt;=1,IF((41)-'Calendar Helpers'!$D$2+1&lt;='Calendar Helpers'!$C$2,(41)-'Calendar Helpers'!$D$2+1,""),"")</f>
      </c>
      <c r="I12" s="19">
        <f>IF((35)-'Calendar Helpers'!$D$3+1&gt;=1,IF((35)-'Calendar Helpers'!$D$3+1&lt;='Calendar Helpers'!$C$3,(35)-'Calendar Helpers'!$D$3+1,""),"")</f>
      </c>
      <c r="J12" s="19">
        <f>IF((36)-'Calendar Helpers'!$D$3+1&gt;=1,IF((36)-'Calendar Helpers'!$D$3+1&lt;='Calendar Helpers'!$C$3,(36)-'Calendar Helpers'!$D$3+1,""),"")</f>
      </c>
      <c r="K12" s="19">
        <f>IF((37)-'Calendar Helpers'!$D$3+1&gt;=1,IF((37)-'Calendar Helpers'!$D$3+1&lt;='Calendar Helpers'!$C$3,(37)-'Calendar Helpers'!$D$3+1,""),"")</f>
      </c>
      <c r="L12" s="19">
        <f>IF((38)-'Calendar Helpers'!$D$3+1&gt;=1,IF((38)-'Calendar Helpers'!$D$3+1&lt;='Calendar Helpers'!$C$3,(38)-'Calendar Helpers'!$D$3+1,""),"")</f>
      </c>
      <c r="M12" s="19">
        <f>IF((39)-'Calendar Helpers'!$D$3+1&gt;=1,IF((39)-'Calendar Helpers'!$D$3+1&lt;='Calendar Helpers'!$C$3,(39)-'Calendar Helpers'!$D$3+1,""),"")</f>
      </c>
      <c r="N12" s="19">
        <f>IF((40)-'Calendar Helpers'!$D$3+1&gt;=1,IF((40)-'Calendar Helpers'!$D$3+1&lt;='Calendar Helpers'!$C$3,(40)-'Calendar Helpers'!$D$3+1,""),"")</f>
      </c>
      <c r="O12" s="19">
        <f>IF((41)-'Calendar Helpers'!$D$3+1&gt;=1,IF((41)-'Calendar Helpers'!$D$3+1&lt;='Calendar Helpers'!$C$3,(41)-'Calendar Helpers'!$D$3+1,""),"")</f>
      </c>
      <c r="Q12" s="19">
        <f>IF((35)-'Calendar Helpers'!$D$4+1&gt;=1,IF((35)-'Calendar Helpers'!$D$4+1&lt;='Calendar Helpers'!$C$4,(35)-'Calendar Helpers'!$D$4+1,""),"")</f>
      </c>
      <c r="R12" s="19">
        <f>IF((36)-'Calendar Helpers'!$D$4+1&gt;=1,IF((36)-'Calendar Helpers'!$D$4+1&lt;='Calendar Helpers'!$C$4,(36)-'Calendar Helpers'!$D$4+1,""),"")</f>
      </c>
      <c r="S12" s="19">
        <f>IF((37)-'Calendar Helpers'!$D$4+1&gt;=1,IF((37)-'Calendar Helpers'!$D$4+1&lt;='Calendar Helpers'!$C$4,(37)-'Calendar Helpers'!$D$4+1,""),"")</f>
      </c>
      <c r="T12" s="19">
        <f>IF((38)-'Calendar Helpers'!$D$4+1&gt;=1,IF((38)-'Calendar Helpers'!$D$4+1&lt;='Calendar Helpers'!$C$4,(38)-'Calendar Helpers'!$D$4+1,""),"")</f>
      </c>
      <c r="U12" s="19">
        <f>IF((39)-'Calendar Helpers'!$D$4+1&gt;=1,IF((39)-'Calendar Helpers'!$D$4+1&lt;='Calendar Helpers'!$C$4,(39)-'Calendar Helpers'!$D$4+1,""),"")</f>
      </c>
      <c r="V12" s="19">
        <f>IF((40)-'Calendar Helpers'!$D$4+1&gt;=1,IF((40)-'Calendar Helpers'!$D$4+1&lt;='Calendar Helpers'!$C$4,(40)-'Calendar Helpers'!$D$4+1,""),"")</f>
      </c>
      <c r="W12" s="19">
        <f>IF((41)-'Calendar Helpers'!$D$4+1&gt;=1,IF((41)-'Calendar Helpers'!$D$4+1&lt;='Calendar Helpers'!$C$4,(41)-'Calendar Helpers'!$D$4+1,""),"")</f>
      </c>
      <c r="Y12" s="19">
        <f>IF((35)-'Calendar Helpers'!$D$5+1&gt;=1,IF((35)-'Calendar Helpers'!$D$5+1&lt;='Calendar Helpers'!$C$5,(35)-'Calendar Helpers'!$D$5+1,""),"")</f>
      </c>
      <c r="Z12" s="19">
        <f>IF((36)-'Calendar Helpers'!$D$5+1&gt;=1,IF((36)-'Calendar Helpers'!$D$5+1&lt;='Calendar Helpers'!$C$5,(36)-'Calendar Helpers'!$D$5+1,""),"")</f>
      </c>
      <c r="AA12" s="19">
        <f>IF((37)-'Calendar Helpers'!$D$5+1&gt;=1,IF((37)-'Calendar Helpers'!$D$5+1&lt;='Calendar Helpers'!$C$5,(37)-'Calendar Helpers'!$D$5+1,""),"")</f>
      </c>
      <c r="AB12" s="19">
        <f>IF((38)-'Calendar Helpers'!$D$5+1&gt;=1,IF((38)-'Calendar Helpers'!$D$5+1&lt;='Calendar Helpers'!$C$5,(38)-'Calendar Helpers'!$D$5+1,""),"")</f>
      </c>
      <c r="AC12" s="19">
        <f>IF((39)-'Calendar Helpers'!$D$5+1&gt;=1,IF((39)-'Calendar Helpers'!$D$5+1&lt;='Calendar Helpers'!$C$5,(39)-'Calendar Helpers'!$D$5+1,""),"")</f>
      </c>
      <c r="AD12" s="19">
        <f>IF((40)-'Calendar Helpers'!$D$5+1&gt;=1,IF((40)-'Calendar Helpers'!$D$5+1&lt;='Calendar Helpers'!$C$5,(40)-'Calendar Helpers'!$D$5+1,""),"")</f>
      </c>
      <c r="AE12" s="19">
        <f>IF((41)-'Calendar Helpers'!$D$5+1&gt;=1,IF((41)-'Calendar Helpers'!$D$5+1&lt;='Calendar Helpers'!$C$5,(41)-'Calendar Helpers'!$D$5+1,""),"")</f>
      </c>
    </row>
    <row r="14" spans="1:31" x14ac:dyDescent="0.25">
      <c r="A14" s="17">
        <f>TEXT(DATE(Settings!$B$3,5,1),"mmmm yyyy")</f>
      </c>
      <c r="B14" s="17"/>
      <c r="C14" s="17"/>
      <c r="D14" s="17"/>
      <c r="E14" s="17"/>
      <c r="F14" s="17"/>
      <c r="G14" s="17"/>
      <c r="I14" s="17">
        <f>TEXT(DATE(Settings!$B$3,6,1),"mmmm yyyy")</f>
      </c>
      <c r="J14" s="17"/>
      <c r="K14" s="17"/>
      <c r="L14" s="17"/>
      <c r="M14" s="17"/>
      <c r="N14" s="17"/>
      <c r="O14" s="17"/>
      <c r="Q14" s="17">
        <f>TEXT(DATE(Settings!$B$3,7,1),"mmmm yyyy")</f>
      </c>
      <c r="R14" s="17"/>
      <c r="S14" s="17"/>
      <c r="T14" s="17"/>
      <c r="U14" s="17"/>
      <c r="V14" s="17"/>
      <c r="W14" s="17"/>
      <c r="Y14" s="17">
        <f>TEXT(DATE(Settings!$B$3,8,1),"mmmm yyyy")</f>
      </c>
      <c r="Z14" s="17"/>
      <c r="AA14" s="17"/>
      <c r="AB14" s="17"/>
      <c r="AC14" s="17"/>
      <c r="AD14" s="17"/>
      <c r="AE14" s="17"/>
    </row>
    <row r="15" spans="1:31" x14ac:dyDescent="0.25">
      <c r="A15" s="18">
        <f>IF(Settings!$B$4="Monday","Mon","Sun")</f>
      </c>
      <c r="B15" s="18">
        <f>IF(Settings!$B$4="Monday","Tue","Mon")</f>
      </c>
      <c r="C15" s="18">
        <f>IF(Settings!$B$4="Monday","Wed","Tue")</f>
      </c>
      <c r="D15" s="18">
        <f>IF(Settings!$B$4="Monday","Thu","Wed")</f>
      </c>
      <c r="E15" s="18">
        <f>IF(Settings!$B$4="Monday","Fri","Thu")</f>
      </c>
      <c r="F15" s="18">
        <f>IF(Settings!$B$4="Monday","Sat","Fri")</f>
      </c>
      <c r="G15" s="18">
        <f>IF(Settings!$B$4="Monday","Sun","Sat")</f>
      </c>
      <c r="I15" s="18">
        <f>IF(Settings!$B$4="Monday","Mon","Sun")</f>
      </c>
      <c r="J15" s="18">
        <f>IF(Settings!$B$4="Monday","Tue","Mon")</f>
      </c>
      <c r="K15" s="18">
        <f>IF(Settings!$B$4="Monday","Wed","Tue")</f>
      </c>
      <c r="L15" s="18">
        <f>IF(Settings!$B$4="Monday","Thu","Wed")</f>
      </c>
      <c r="M15" s="18">
        <f>IF(Settings!$B$4="Monday","Fri","Thu")</f>
      </c>
      <c r="N15" s="18">
        <f>IF(Settings!$B$4="Monday","Sat","Fri")</f>
      </c>
      <c r="O15" s="18">
        <f>IF(Settings!$B$4="Monday","Sun","Sat")</f>
      </c>
      <c r="Q15" s="18">
        <f>IF(Settings!$B$4="Monday","Mon","Sun")</f>
      </c>
      <c r="R15" s="18">
        <f>IF(Settings!$B$4="Monday","Tue","Mon")</f>
      </c>
      <c r="S15" s="18">
        <f>IF(Settings!$B$4="Monday","Wed","Tue")</f>
      </c>
      <c r="T15" s="18">
        <f>IF(Settings!$B$4="Monday","Thu","Wed")</f>
      </c>
      <c r="U15" s="18">
        <f>IF(Settings!$B$4="Monday","Fri","Thu")</f>
      </c>
      <c r="V15" s="18">
        <f>IF(Settings!$B$4="Monday","Sat","Fri")</f>
      </c>
      <c r="W15" s="18">
        <f>IF(Settings!$B$4="Monday","Sun","Sat")</f>
      </c>
      <c r="Y15" s="18">
        <f>IF(Settings!$B$4="Monday","Mon","Sun")</f>
      </c>
      <c r="Z15" s="18">
        <f>IF(Settings!$B$4="Monday","Tue","Mon")</f>
      </c>
      <c r="AA15" s="18">
        <f>IF(Settings!$B$4="Monday","Wed","Tue")</f>
      </c>
      <c r="AB15" s="18">
        <f>IF(Settings!$B$4="Monday","Thu","Wed")</f>
      </c>
      <c r="AC15" s="18">
        <f>IF(Settings!$B$4="Monday","Fri","Thu")</f>
      </c>
      <c r="AD15" s="18">
        <f>IF(Settings!$B$4="Monday","Sat","Fri")</f>
      </c>
      <c r="AE15" s="18">
        <f>IF(Settings!$B$4="Monday","Sun","Sat")</f>
      </c>
    </row>
    <row r="16" spans="1:31" x14ac:dyDescent="0.25">
      <c r="A16" s="19">
        <f>IF((0)-'Calendar Helpers'!$D$6+1&gt;=1,IF((0)-'Calendar Helpers'!$D$6+1&lt;='Calendar Helpers'!$C$6,(0)-'Calendar Helpers'!$D$6+1,""),"")</f>
      </c>
      <c r="B16" s="19">
        <f>IF((1)-'Calendar Helpers'!$D$6+1&gt;=1,IF((1)-'Calendar Helpers'!$D$6+1&lt;='Calendar Helpers'!$C$6,(1)-'Calendar Helpers'!$D$6+1,""),"")</f>
      </c>
      <c r="C16" s="19">
        <f>IF((2)-'Calendar Helpers'!$D$6+1&gt;=1,IF((2)-'Calendar Helpers'!$D$6+1&lt;='Calendar Helpers'!$C$6,(2)-'Calendar Helpers'!$D$6+1,""),"")</f>
      </c>
      <c r="D16" s="19">
        <f>IF((3)-'Calendar Helpers'!$D$6+1&gt;=1,IF((3)-'Calendar Helpers'!$D$6+1&lt;='Calendar Helpers'!$C$6,(3)-'Calendar Helpers'!$D$6+1,""),"")</f>
      </c>
      <c r="E16" s="19">
        <f>IF((4)-'Calendar Helpers'!$D$6+1&gt;=1,IF((4)-'Calendar Helpers'!$D$6+1&lt;='Calendar Helpers'!$C$6,(4)-'Calendar Helpers'!$D$6+1,""),"")</f>
      </c>
      <c r="F16" s="19">
        <f>IF((5)-'Calendar Helpers'!$D$6+1&gt;=1,IF((5)-'Calendar Helpers'!$D$6+1&lt;='Calendar Helpers'!$C$6,(5)-'Calendar Helpers'!$D$6+1,""),"")</f>
      </c>
      <c r="G16" s="19">
        <f>IF((6)-'Calendar Helpers'!$D$6+1&gt;=1,IF((6)-'Calendar Helpers'!$D$6+1&lt;='Calendar Helpers'!$C$6,(6)-'Calendar Helpers'!$D$6+1,""),"")</f>
      </c>
      <c r="I16" s="19">
        <f>IF((0)-'Calendar Helpers'!$D$7+1&gt;=1,IF((0)-'Calendar Helpers'!$D$7+1&lt;='Calendar Helpers'!$C$7,(0)-'Calendar Helpers'!$D$7+1,""),"")</f>
      </c>
      <c r="J16" s="19">
        <f>IF((1)-'Calendar Helpers'!$D$7+1&gt;=1,IF((1)-'Calendar Helpers'!$D$7+1&lt;='Calendar Helpers'!$C$7,(1)-'Calendar Helpers'!$D$7+1,""),"")</f>
      </c>
      <c r="K16" s="19">
        <f>IF((2)-'Calendar Helpers'!$D$7+1&gt;=1,IF((2)-'Calendar Helpers'!$D$7+1&lt;='Calendar Helpers'!$C$7,(2)-'Calendar Helpers'!$D$7+1,""),"")</f>
      </c>
      <c r="L16" s="19">
        <f>IF((3)-'Calendar Helpers'!$D$7+1&gt;=1,IF((3)-'Calendar Helpers'!$D$7+1&lt;='Calendar Helpers'!$C$7,(3)-'Calendar Helpers'!$D$7+1,""),"")</f>
      </c>
      <c r="M16" s="19">
        <f>IF((4)-'Calendar Helpers'!$D$7+1&gt;=1,IF((4)-'Calendar Helpers'!$D$7+1&lt;='Calendar Helpers'!$C$7,(4)-'Calendar Helpers'!$D$7+1,""),"")</f>
      </c>
      <c r="N16" s="19">
        <f>IF((5)-'Calendar Helpers'!$D$7+1&gt;=1,IF((5)-'Calendar Helpers'!$D$7+1&lt;='Calendar Helpers'!$C$7,(5)-'Calendar Helpers'!$D$7+1,""),"")</f>
      </c>
      <c r="O16" s="19">
        <f>IF((6)-'Calendar Helpers'!$D$7+1&gt;=1,IF((6)-'Calendar Helpers'!$D$7+1&lt;='Calendar Helpers'!$C$7,(6)-'Calendar Helpers'!$D$7+1,""),"")</f>
      </c>
      <c r="Q16" s="19">
        <f>IF((0)-'Calendar Helpers'!$D$8+1&gt;=1,IF((0)-'Calendar Helpers'!$D$8+1&lt;='Calendar Helpers'!$C$8,(0)-'Calendar Helpers'!$D$8+1,""),"")</f>
      </c>
      <c r="R16" s="19">
        <f>IF((1)-'Calendar Helpers'!$D$8+1&gt;=1,IF((1)-'Calendar Helpers'!$D$8+1&lt;='Calendar Helpers'!$C$8,(1)-'Calendar Helpers'!$D$8+1,""),"")</f>
      </c>
      <c r="S16" s="19">
        <f>IF((2)-'Calendar Helpers'!$D$8+1&gt;=1,IF((2)-'Calendar Helpers'!$D$8+1&lt;='Calendar Helpers'!$C$8,(2)-'Calendar Helpers'!$D$8+1,""),"")</f>
      </c>
      <c r="T16" s="19">
        <f>IF((3)-'Calendar Helpers'!$D$8+1&gt;=1,IF((3)-'Calendar Helpers'!$D$8+1&lt;='Calendar Helpers'!$C$8,(3)-'Calendar Helpers'!$D$8+1,""),"")</f>
      </c>
      <c r="U16" s="19">
        <f>IF((4)-'Calendar Helpers'!$D$8+1&gt;=1,IF((4)-'Calendar Helpers'!$D$8+1&lt;='Calendar Helpers'!$C$8,(4)-'Calendar Helpers'!$D$8+1,""),"")</f>
      </c>
      <c r="V16" s="19">
        <f>IF((5)-'Calendar Helpers'!$D$8+1&gt;=1,IF((5)-'Calendar Helpers'!$D$8+1&lt;='Calendar Helpers'!$C$8,(5)-'Calendar Helpers'!$D$8+1,""),"")</f>
      </c>
      <c r="W16" s="19">
        <f>IF((6)-'Calendar Helpers'!$D$8+1&gt;=1,IF((6)-'Calendar Helpers'!$D$8+1&lt;='Calendar Helpers'!$C$8,(6)-'Calendar Helpers'!$D$8+1,""),"")</f>
      </c>
      <c r="Y16" s="19">
        <f>IF((0)-'Calendar Helpers'!$D$9+1&gt;=1,IF((0)-'Calendar Helpers'!$D$9+1&lt;='Calendar Helpers'!$C$9,(0)-'Calendar Helpers'!$D$9+1,""),"")</f>
      </c>
      <c r="Z16" s="19">
        <f>IF((1)-'Calendar Helpers'!$D$9+1&gt;=1,IF((1)-'Calendar Helpers'!$D$9+1&lt;='Calendar Helpers'!$C$9,(1)-'Calendar Helpers'!$D$9+1,""),"")</f>
      </c>
      <c r="AA16" s="19">
        <f>IF((2)-'Calendar Helpers'!$D$9+1&gt;=1,IF((2)-'Calendar Helpers'!$D$9+1&lt;='Calendar Helpers'!$C$9,(2)-'Calendar Helpers'!$D$9+1,""),"")</f>
      </c>
      <c r="AB16" s="19">
        <f>IF((3)-'Calendar Helpers'!$D$9+1&gt;=1,IF((3)-'Calendar Helpers'!$D$9+1&lt;='Calendar Helpers'!$C$9,(3)-'Calendar Helpers'!$D$9+1,""),"")</f>
      </c>
      <c r="AC16" s="19">
        <f>IF((4)-'Calendar Helpers'!$D$9+1&gt;=1,IF((4)-'Calendar Helpers'!$D$9+1&lt;='Calendar Helpers'!$C$9,(4)-'Calendar Helpers'!$D$9+1,""),"")</f>
      </c>
      <c r="AD16" s="19">
        <f>IF((5)-'Calendar Helpers'!$D$9+1&gt;=1,IF((5)-'Calendar Helpers'!$D$9+1&lt;='Calendar Helpers'!$C$9,(5)-'Calendar Helpers'!$D$9+1,""),"")</f>
      </c>
      <c r="AE16" s="19">
        <f>IF((6)-'Calendar Helpers'!$D$9+1&gt;=1,IF((6)-'Calendar Helpers'!$D$9+1&lt;='Calendar Helpers'!$C$9,(6)-'Calendar Helpers'!$D$9+1,""),"")</f>
      </c>
    </row>
    <row r="17" spans="1:31" x14ac:dyDescent="0.25">
      <c r="A17" s="19">
        <f>IF((7)-'Calendar Helpers'!$D$6+1&gt;=1,IF((7)-'Calendar Helpers'!$D$6+1&lt;='Calendar Helpers'!$C$6,(7)-'Calendar Helpers'!$D$6+1,""),"")</f>
      </c>
      <c r="B17" s="19">
        <f>IF((8)-'Calendar Helpers'!$D$6+1&gt;=1,IF((8)-'Calendar Helpers'!$D$6+1&lt;='Calendar Helpers'!$C$6,(8)-'Calendar Helpers'!$D$6+1,""),"")</f>
      </c>
      <c r="C17" s="19">
        <f>IF((9)-'Calendar Helpers'!$D$6+1&gt;=1,IF((9)-'Calendar Helpers'!$D$6+1&lt;='Calendar Helpers'!$C$6,(9)-'Calendar Helpers'!$D$6+1,""),"")</f>
      </c>
      <c r="D17" s="19">
        <f>IF((10)-'Calendar Helpers'!$D$6+1&gt;=1,IF((10)-'Calendar Helpers'!$D$6+1&lt;='Calendar Helpers'!$C$6,(10)-'Calendar Helpers'!$D$6+1,""),"")</f>
      </c>
      <c r="E17" s="19">
        <f>IF((11)-'Calendar Helpers'!$D$6+1&gt;=1,IF((11)-'Calendar Helpers'!$D$6+1&lt;='Calendar Helpers'!$C$6,(11)-'Calendar Helpers'!$D$6+1,""),"")</f>
      </c>
      <c r="F17" s="19">
        <f>IF((12)-'Calendar Helpers'!$D$6+1&gt;=1,IF((12)-'Calendar Helpers'!$D$6+1&lt;='Calendar Helpers'!$C$6,(12)-'Calendar Helpers'!$D$6+1,""),"")</f>
      </c>
      <c r="G17" s="19">
        <f>IF((13)-'Calendar Helpers'!$D$6+1&gt;=1,IF((13)-'Calendar Helpers'!$D$6+1&lt;='Calendar Helpers'!$C$6,(13)-'Calendar Helpers'!$D$6+1,""),"")</f>
      </c>
      <c r="I17" s="19">
        <f>IF((7)-'Calendar Helpers'!$D$7+1&gt;=1,IF((7)-'Calendar Helpers'!$D$7+1&lt;='Calendar Helpers'!$C$7,(7)-'Calendar Helpers'!$D$7+1,""),"")</f>
      </c>
      <c r="J17" s="19">
        <f>IF((8)-'Calendar Helpers'!$D$7+1&gt;=1,IF((8)-'Calendar Helpers'!$D$7+1&lt;='Calendar Helpers'!$C$7,(8)-'Calendar Helpers'!$D$7+1,""),"")</f>
      </c>
      <c r="K17" s="19">
        <f>IF((9)-'Calendar Helpers'!$D$7+1&gt;=1,IF((9)-'Calendar Helpers'!$D$7+1&lt;='Calendar Helpers'!$C$7,(9)-'Calendar Helpers'!$D$7+1,""),"")</f>
      </c>
      <c r="L17" s="19">
        <f>IF((10)-'Calendar Helpers'!$D$7+1&gt;=1,IF((10)-'Calendar Helpers'!$D$7+1&lt;='Calendar Helpers'!$C$7,(10)-'Calendar Helpers'!$D$7+1,""),"")</f>
      </c>
      <c r="M17" s="19">
        <f>IF((11)-'Calendar Helpers'!$D$7+1&gt;=1,IF((11)-'Calendar Helpers'!$D$7+1&lt;='Calendar Helpers'!$C$7,(11)-'Calendar Helpers'!$D$7+1,""),"")</f>
      </c>
      <c r="N17" s="19">
        <f>IF((12)-'Calendar Helpers'!$D$7+1&gt;=1,IF((12)-'Calendar Helpers'!$D$7+1&lt;='Calendar Helpers'!$C$7,(12)-'Calendar Helpers'!$D$7+1,""),"")</f>
      </c>
      <c r="O17" s="19">
        <f>IF((13)-'Calendar Helpers'!$D$7+1&gt;=1,IF((13)-'Calendar Helpers'!$D$7+1&lt;='Calendar Helpers'!$C$7,(13)-'Calendar Helpers'!$D$7+1,""),"")</f>
      </c>
      <c r="Q17" s="19">
        <f>IF((7)-'Calendar Helpers'!$D$8+1&gt;=1,IF((7)-'Calendar Helpers'!$D$8+1&lt;='Calendar Helpers'!$C$8,(7)-'Calendar Helpers'!$D$8+1,""),"")</f>
      </c>
      <c r="R17" s="19">
        <f>IF((8)-'Calendar Helpers'!$D$8+1&gt;=1,IF((8)-'Calendar Helpers'!$D$8+1&lt;='Calendar Helpers'!$C$8,(8)-'Calendar Helpers'!$D$8+1,""),"")</f>
      </c>
      <c r="S17" s="19">
        <f>IF((9)-'Calendar Helpers'!$D$8+1&gt;=1,IF((9)-'Calendar Helpers'!$D$8+1&lt;='Calendar Helpers'!$C$8,(9)-'Calendar Helpers'!$D$8+1,""),"")</f>
      </c>
      <c r="T17" s="19">
        <f>IF((10)-'Calendar Helpers'!$D$8+1&gt;=1,IF((10)-'Calendar Helpers'!$D$8+1&lt;='Calendar Helpers'!$C$8,(10)-'Calendar Helpers'!$D$8+1,""),"")</f>
      </c>
      <c r="U17" s="19">
        <f>IF((11)-'Calendar Helpers'!$D$8+1&gt;=1,IF((11)-'Calendar Helpers'!$D$8+1&lt;='Calendar Helpers'!$C$8,(11)-'Calendar Helpers'!$D$8+1,""),"")</f>
      </c>
      <c r="V17" s="19">
        <f>IF((12)-'Calendar Helpers'!$D$8+1&gt;=1,IF((12)-'Calendar Helpers'!$D$8+1&lt;='Calendar Helpers'!$C$8,(12)-'Calendar Helpers'!$D$8+1,""),"")</f>
      </c>
      <c r="W17" s="19">
        <f>IF((13)-'Calendar Helpers'!$D$8+1&gt;=1,IF((13)-'Calendar Helpers'!$D$8+1&lt;='Calendar Helpers'!$C$8,(13)-'Calendar Helpers'!$D$8+1,""),"")</f>
      </c>
      <c r="Y17" s="19">
        <f>IF((7)-'Calendar Helpers'!$D$9+1&gt;=1,IF((7)-'Calendar Helpers'!$D$9+1&lt;='Calendar Helpers'!$C$9,(7)-'Calendar Helpers'!$D$9+1,""),"")</f>
      </c>
      <c r="Z17" s="19">
        <f>IF((8)-'Calendar Helpers'!$D$9+1&gt;=1,IF((8)-'Calendar Helpers'!$D$9+1&lt;='Calendar Helpers'!$C$9,(8)-'Calendar Helpers'!$D$9+1,""),"")</f>
      </c>
      <c r="AA17" s="19">
        <f>IF((9)-'Calendar Helpers'!$D$9+1&gt;=1,IF((9)-'Calendar Helpers'!$D$9+1&lt;='Calendar Helpers'!$C$9,(9)-'Calendar Helpers'!$D$9+1,""),"")</f>
      </c>
      <c r="AB17" s="19">
        <f>IF((10)-'Calendar Helpers'!$D$9+1&gt;=1,IF((10)-'Calendar Helpers'!$D$9+1&lt;='Calendar Helpers'!$C$9,(10)-'Calendar Helpers'!$D$9+1,""),"")</f>
      </c>
      <c r="AC17" s="19">
        <f>IF((11)-'Calendar Helpers'!$D$9+1&gt;=1,IF((11)-'Calendar Helpers'!$D$9+1&lt;='Calendar Helpers'!$C$9,(11)-'Calendar Helpers'!$D$9+1,""),"")</f>
      </c>
      <c r="AD17" s="19">
        <f>IF((12)-'Calendar Helpers'!$D$9+1&gt;=1,IF((12)-'Calendar Helpers'!$D$9+1&lt;='Calendar Helpers'!$C$9,(12)-'Calendar Helpers'!$D$9+1,""),"")</f>
      </c>
      <c r="AE17" s="19">
        <f>IF((13)-'Calendar Helpers'!$D$9+1&gt;=1,IF((13)-'Calendar Helpers'!$D$9+1&lt;='Calendar Helpers'!$C$9,(13)-'Calendar Helpers'!$D$9+1,""),"")</f>
      </c>
    </row>
    <row r="18" spans="1:31" x14ac:dyDescent="0.25">
      <c r="A18" s="19">
        <f>IF((14)-'Calendar Helpers'!$D$6+1&gt;=1,IF((14)-'Calendar Helpers'!$D$6+1&lt;='Calendar Helpers'!$C$6,(14)-'Calendar Helpers'!$D$6+1,""),"")</f>
      </c>
      <c r="B18" s="19">
        <f>IF((15)-'Calendar Helpers'!$D$6+1&gt;=1,IF((15)-'Calendar Helpers'!$D$6+1&lt;='Calendar Helpers'!$C$6,(15)-'Calendar Helpers'!$D$6+1,""),"")</f>
      </c>
      <c r="C18" s="19">
        <f>IF((16)-'Calendar Helpers'!$D$6+1&gt;=1,IF((16)-'Calendar Helpers'!$D$6+1&lt;='Calendar Helpers'!$C$6,(16)-'Calendar Helpers'!$D$6+1,""),"")</f>
      </c>
      <c r="D18" s="19">
        <f>IF((17)-'Calendar Helpers'!$D$6+1&gt;=1,IF((17)-'Calendar Helpers'!$D$6+1&lt;='Calendar Helpers'!$C$6,(17)-'Calendar Helpers'!$D$6+1,""),"")</f>
      </c>
      <c r="E18" s="19">
        <f>IF((18)-'Calendar Helpers'!$D$6+1&gt;=1,IF((18)-'Calendar Helpers'!$D$6+1&lt;='Calendar Helpers'!$C$6,(18)-'Calendar Helpers'!$D$6+1,""),"")</f>
      </c>
      <c r="F18" s="19">
        <f>IF((19)-'Calendar Helpers'!$D$6+1&gt;=1,IF((19)-'Calendar Helpers'!$D$6+1&lt;='Calendar Helpers'!$C$6,(19)-'Calendar Helpers'!$D$6+1,""),"")</f>
      </c>
      <c r="G18" s="19">
        <f>IF((20)-'Calendar Helpers'!$D$6+1&gt;=1,IF((20)-'Calendar Helpers'!$D$6+1&lt;='Calendar Helpers'!$C$6,(20)-'Calendar Helpers'!$D$6+1,""),"")</f>
      </c>
      <c r="I18" s="19">
        <f>IF((14)-'Calendar Helpers'!$D$7+1&gt;=1,IF((14)-'Calendar Helpers'!$D$7+1&lt;='Calendar Helpers'!$C$7,(14)-'Calendar Helpers'!$D$7+1,""),"")</f>
      </c>
      <c r="J18" s="19">
        <f>IF((15)-'Calendar Helpers'!$D$7+1&gt;=1,IF((15)-'Calendar Helpers'!$D$7+1&lt;='Calendar Helpers'!$C$7,(15)-'Calendar Helpers'!$D$7+1,""),"")</f>
      </c>
      <c r="K18" s="19">
        <f>IF((16)-'Calendar Helpers'!$D$7+1&gt;=1,IF((16)-'Calendar Helpers'!$D$7+1&lt;='Calendar Helpers'!$C$7,(16)-'Calendar Helpers'!$D$7+1,""),"")</f>
      </c>
      <c r="L18" s="19">
        <f>IF((17)-'Calendar Helpers'!$D$7+1&gt;=1,IF((17)-'Calendar Helpers'!$D$7+1&lt;='Calendar Helpers'!$C$7,(17)-'Calendar Helpers'!$D$7+1,""),"")</f>
      </c>
      <c r="M18" s="19">
        <f>IF((18)-'Calendar Helpers'!$D$7+1&gt;=1,IF((18)-'Calendar Helpers'!$D$7+1&lt;='Calendar Helpers'!$C$7,(18)-'Calendar Helpers'!$D$7+1,""),"")</f>
      </c>
      <c r="N18" s="19">
        <f>IF((19)-'Calendar Helpers'!$D$7+1&gt;=1,IF((19)-'Calendar Helpers'!$D$7+1&lt;='Calendar Helpers'!$C$7,(19)-'Calendar Helpers'!$D$7+1,""),"")</f>
      </c>
      <c r="O18" s="19">
        <f>IF((20)-'Calendar Helpers'!$D$7+1&gt;=1,IF((20)-'Calendar Helpers'!$D$7+1&lt;='Calendar Helpers'!$C$7,(20)-'Calendar Helpers'!$D$7+1,""),"")</f>
      </c>
      <c r="Q18" s="19">
        <f>IF((14)-'Calendar Helpers'!$D$8+1&gt;=1,IF((14)-'Calendar Helpers'!$D$8+1&lt;='Calendar Helpers'!$C$8,(14)-'Calendar Helpers'!$D$8+1,""),"")</f>
      </c>
      <c r="R18" s="19">
        <f>IF((15)-'Calendar Helpers'!$D$8+1&gt;=1,IF((15)-'Calendar Helpers'!$D$8+1&lt;='Calendar Helpers'!$C$8,(15)-'Calendar Helpers'!$D$8+1,""),"")</f>
      </c>
      <c r="S18" s="19">
        <f>IF((16)-'Calendar Helpers'!$D$8+1&gt;=1,IF((16)-'Calendar Helpers'!$D$8+1&lt;='Calendar Helpers'!$C$8,(16)-'Calendar Helpers'!$D$8+1,""),"")</f>
      </c>
      <c r="T18" s="19">
        <f>IF((17)-'Calendar Helpers'!$D$8+1&gt;=1,IF((17)-'Calendar Helpers'!$D$8+1&lt;='Calendar Helpers'!$C$8,(17)-'Calendar Helpers'!$D$8+1,""),"")</f>
      </c>
      <c r="U18" s="19">
        <f>IF((18)-'Calendar Helpers'!$D$8+1&gt;=1,IF((18)-'Calendar Helpers'!$D$8+1&lt;='Calendar Helpers'!$C$8,(18)-'Calendar Helpers'!$D$8+1,""),"")</f>
      </c>
      <c r="V18" s="19">
        <f>IF((19)-'Calendar Helpers'!$D$8+1&gt;=1,IF((19)-'Calendar Helpers'!$D$8+1&lt;='Calendar Helpers'!$C$8,(19)-'Calendar Helpers'!$D$8+1,""),"")</f>
      </c>
      <c r="W18" s="19">
        <f>IF((20)-'Calendar Helpers'!$D$8+1&gt;=1,IF((20)-'Calendar Helpers'!$D$8+1&lt;='Calendar Helpers'!$C$8,(20)-'Calendar Helpers'!$D$8+1,""),"")</f>
      </c>
      <c r="Y18" s="19">
        <f>IF((14)-'Calendar Helpers'!$D$9+1&gt;=1,IF((14)-'Calendar Helpers'!$D$9+1&lt;='Calendar Helpers'!$C$9,(14)-'Calendar Helpers'!$D$9+1,""),"")</f>
      </c>
      <c r="Z18" s="19">
        <f>IF((15)-'Calendar Helpers'!$D$9+1&gt;=1,IF((15)-'Calendar Helpers'!$D$9+1&lt;='Calendar Helpers'!$C$9,(15)-'Calendar Helpers'!$D$9+1,""),"")</f>
      </c>
      <c r="AA18" s="19">
        <f>IF((16)-'Calendar Helpers'!$D$9+1&gt;=1,IF((16)-'Calendar Helpers'!$D$9+1&lt;='Calendar Helpers'!$C$9,(16)-'Calendar Helpers'!$D$9+1,""),"")</f>
      </c>
      <c r="AB18" s="19">
        <f>IF((17)-'Calendar Helpers'!$D$9+1&gt;=1,IF((17)-'Calendar Helpers'!$D$9+1&lt;='Calendar Helpers'!$C$9,(17)-'Calendar Helpers'!$D$9+1,""),"")</f>
      </c>
      <c r="AC18" s="19">
        <f>IF((18)-'Calendar Helpers'!$D$9+1&gt;=1,IF((18)-'Calendar Helpers'!$D$9+1&lt;='Calendar Helpers'!$C$9,(18)-'Calendar Helpers'!$D$9+1,""),"")</f>
      </c>
      <c r="AD18" s="19">
        <f>IF((19)-'Calendar Helpers'!$D$9+1&gt;=1,IF((19)-'Calendar Helpers'!$D$9+1&lt;='Calendar Helpers'!$C$9,(19)-'Calendar Helpers'!$D$9+1,""),"")</f>
      </c>
      <c r="AE18" s="19">
        <f>IF((20)-'Calendar Helpers'!$D$9+1&gt;=1,IF((20)-'Calendar Helpers'!$D$9+1&lt;='Calendar Helpers'!$C$9,(20)-'Calendar Helpers'!$D$9+1,""),"")</f>
      </c>
    </row>
    <row r="19" spans="1:31" x14ac:dyDescent="0.25">
      <c r="A19" s="19">
        <f>IF((21)-'Calendar Helpers'!$D$6+1&gt;=1,IF((21)-'Calendar Helpers'!$D$6+1&lt;='Calendar Helpers'!$C$6,(21)-'Calendar Helpers'!$D$6+1,""),"")</f>
      </c>
      <c r="B19" s="19">
        <f>IF((22)-'Calendar Helpers'!$D$6+1&gt;=1,IF((22)-'Calendar Helpers'!$D$6+1&lt;='Calendar Helpers'!$C$6,(22)-'Calendar Helpers'!$D$6+1,""),"")</f>
      </c>
      <c r="C19" s="19">
        <f>IF((23)-'Calendar Helpers'!$D$6+1&gt;=1,IF((23)-'Calendar Helpers'!$D$6+1&lt;='Calendar Helpers'!$C$6,(23)-'Calendar Helpers'!$D$6+1,""),"")</f>
      </c>
      <c r="D19" s="19">
        <f>IF((24)-'Calendar Helpers'!$D$6+1&gt;=1,IF((24)-'Calendar Helpers'!$D$6+1&lt;='Calendar Helpers'!$C$6,(24)-'Calendar Helpers'!$D$6+1,""),"")</f>
      </c>
      <c r="E19" s="19">
        <f>IF((25)-'Calendar Helpers'!$D$6+1&gt;=1,IF((25)-'Calendar Helpers'!$D$6+1&lt;='Calendar Helpers'!$C$6,(25)-'Calendar Helpers'!$D$6+1,""),"")</f>
      </c>
      <c r="F19" s="19">
        <f>IF((26)-'Calendar Helpers'!$D$6+1&gt;=1,IF((26)-'Calendar Helpers'!$D$6+1&lt;='Calendar Helpers'!$C$6,(26)-'Calendar Helpers'!$D$6+1,""),"")</f>
      </c>
      <c r="G19" s="19">
        <f>IF((27)-'Calendar Helpers'!$D$6+1&gt;=1,IF((27)-'Calendar Helpers'!$D$6+1&lt;='Calendar Helpers'!$C$6,(27)-'Calendar Helpers'!$D$6+1,""),"")</f>
      </c>
      <c r="I19" s="19">
        <f>IF((21)-'Calendar Helpers'!$D$7+1&gt;=1,IF((21)-'Calendar Helpers'!$D$7+1&lt;='Calendar Helpers'!$C$7,(21)-'Calendar Helpers'!$D$7+1,""),"")</f>
      </c>
      <c r="J19" s="19">
        <f>IF((22)-'Calendar Helpers'!$D$7+1&gt;=1,IF((22)-'Calendar Helpers'!$D$7+1&lt;='Calendar Helpers'!$C$7,(22)-'Calendar Helpers'!$D$7+1,""),"")</f>
      </c>
      <c r="K19" s="19">
        <f>IF((23)-'Calendar Helpers'!$D$7+1&gt;=1,IF((23)-'Calendar Helpers'!$D$7+1&lt;='Calendar Helpers'!$C$7,(23)-'Calendar Helpers'!$D$7+1,""),"")</f>
      </c>
      <c r="L19" s="19">
        <f>IF((24)-'Calendar Helpers'!$D$7+1&gt;=1,IF((24)-'Calendar Helpers'!$D$7+1&lt;='Calendar Helpers'!$C$7,(24)-'Calendar Helpers'!$D$7+1,""),"")</f>
      </c>
      <c r="M19" s="19">
        <f>IF((25)-'Calendar Helpers'!$D$7+1&gt;=1,IF((25)-'Calendar Helpers'!$D$7+1&lt;='Calendar Helpers'!$C$7,(25)-'Calendar Helpers'!$D$7+1,""),"")</f>
      </c>
      <c r="N19" s="19">
        <f>IF((26)-'Calendar Helpers'!$D$7+1&gt;=1,IF((26)-'Calendar Helpers'!$D$7+1&lt;='Calendar Helpers'!$C$7,(26)-'Calendar Helpers'!$D$7+1,""),"")</f>
      </c>
      <c r="O19" s="19">
        <f>IF((27)-'Calendar Helpers'!$D$7+1&gt;=1,IF((27)-'Calendar Helpers'!$D$7+1&lt;='Calendar Helpers'!$C$7,(27)-'Calendar Helpers'!$D$7+1,""),"")</f>
      </c>
      <c r="Q19" s="19">
        <f>IF((21)-'Calendar Helpers'!$D$8+1&gt;=1,IF((21)-'Calendar Helpers'!$D$8+1&lt;='Calendar Helpers'!$C$8,(21)-'Calendar Helpers'!$D$8+1,""),"")</f>
      </c>
      <c r="R19" s="19">
        <f>IF((22)-'Calendar Helpers'!$D$8+1&gt;=1,IF((22)-'Calendar Helpers'!$D$8+1&lt;='Calendar Helpers'!$C$8,(22)-'Calendar Helpers'!$D$8+1,""),"")</f>
      </c>
      <c r="S19" s="19">
        <f>IF((23)-'Calendar Helpers'!$D$8+1&gt;=1,IF((23)-'Calendar Helpers'!$D$8+1&lt;='Calendar Helpers'!$C$8,(23)-'Calendar Helpers'!$D$8+1,""),"")</f>
      </c>
      <c r="T19" s="19">
        <f>IF((24)-'Calendar Helpers'!$D$8+1&gt;=1,IF((24)-'Calendar Helpers'!$D$8+1&lt;='Calendar Helpers'!$C$8,(24)-'Calendar Helpers'!$D$8+1,""),"")</f>
      </c>
      <c r="U19" s="19">
        <f>IF((25)-'Calendar Helpers'!$D$8+1&gt;=1,IF((25)-'Calendar Helpers'!$D$8+1&lt;='Calendar Helpers'!$C$8,(25)-'Calendar Helpers'!$D$8+1,""),"")</f>
      </c>
      <c r="V19" s="19">
        <f>IF((26)-'Calendar Helpers'!$D$8+1&gt;=1,IF((26)-'Calendar Helpers'!$D$8+1&lt;='Calendar Helpers'!$C$8,(26)-'Calendar Helpers'!$D$8+1,""),"")</f>
      </c>
      <c r="W19" s="19">
        <f>IF((27)-'Calendar Helpers'!$D$8+1&gt;=1,IF((27)-'Calendar Helpers'!$D$8+1&lt;='Calendar Helpers'!$C$8,(27)-'Calendar Helpers'!$D$8+1,""),"")</f>
      </c>
      <c r="Y19" s="19">
        <f>IF((21)-'Calendar Helpers'!$D$9+1&gt;=1,IF((21)-'Calendar Helpers'!$D$9+1&lt;='Calendar Helpers'!$C$9,(21)-'Calendar Helpers'!$D$9+1,""),"")</f>
      </c>
      <c r="Z19" s="19">
        <f>IF((22)-'Calendar Helpers'!$D$9+1&gt;=1,IF((22)-'Calendar Helpers'!$D$9+1&lt;='Calendar Helpers'!$C$9,(22)-'Calendar Helpers'!$D$9+1,""),"")</f>
      </c>
      <c r="AA19" s="19">
        <f>IF((23)-'Calendar Helpers'!$D$9+1&gt;=1,IF((23)-'Calendar Helpers'!$D$9+1&lt;='Calendar Helpers'!$C$9,(23)-'Calendar Helpers'!$D$9+1,""),"")</f>
      </c>
      <c r="AB19" s="19">
        <f>IF((24)-'Calendar Helpers'!$D$9+1&gt;=1,IF((24)-'Calendar Helpers'!$D$9+1&lt;='Calendar Helpers'!$C$9,(24)-'Calendar Helpers'!$D$9+1,""),"")</f>
      </c>
      <c r="AC19" s="19">
        <f>IF((25)-'Calendar Helpers'!$D$9+1&gt;=1,IF((25)-'Calendar Helpers'!$D$9+1&lt;='Calendar Helpers'!$C$9,(25)-'Calendar Helpers'!$D$9+1,""),"")</f>
      </c>
      <c r="AD19" s="19">
        <f>IF((26)-'Calendar Helpers'!$D$9+1&gt;=1,IF((26)-'Calendar Helpers'!$D$9+1&lt;='Calendar Helpers'!$C$9,(26)-'Calendar Helpers'!$D$9+1,""),"")</f>
      </c>
      <c r="AE19" s="19">
        <f>IF((27)-'Calendar Helpers'!$D$9+1&gt;=1,IF((27)-'Calendar Helpers'!$D$9+1&lt;='Calendar Helpers'!$C$9,(27)-'Calendar Helpers'!$D$9+1,""),"")</f>
      </c>
    </row>
    <row r="20" spans="1:31" x14ac:dyDescent="0.25">
      <c r="A20" s="19">
        <f>IF((28)-'Calendar Helpers'!$D$6+1&gt;=1,IF((28)-'Calendar Helpers'!$D$6+1&lt;='Calendar Helpers'!$C$6,(28)-'Calendar Helpers'!$D$6+1,""),"")</f>
      </c>
      <c r="B20" s="19">
        <f>IF((29)-'Calendar Helpers'!$D$6+1&gt;=1,IF((29)-'Calendar Helpers'!$D$6+1&lt;='Calendar Helpers'!$C$6,(29)-'Calendar Helpers'!$D$6+1,""),"")</f>
      </c>
      <c r="C20" s="19">
        <f>IF((30)-'Calendar Helpers'!$D$6+1&gt;=1,IF((30)-'Calendar Helpers'!$D$6+1&lt;='Calendar Helpers'!$C$6,(30)-'Calendar Helpers'!$D$6+1,""),"")</f>
      </c>
      <c r="D20" s="19">
        <f>IF((31)-'Calendar Helpers'!$D$6+1&gt;=1,IF((31)-'Calendar Helpers'!$D$6+1&lt;='Calendar Helpers'!$C$6,(31)-'Calendar Helpers'!$D$6+1,""),"")</f>
      </c>
      <c r="E20" s="19">
        <f>IF((32)-'Calendar Helpers'!$D$6+1&gt;=1,IF((32)-'Calendar Helpers'!$D$6+1&lt;='Calendar Helpers'!$C$6,(32)-'Calendar Helpers'!$D$6+1,""),"")</f>
      </c>
      <c r="F20" s="19">
        <f>IF((33)-'Calendar Helpers'!$D$6+1&gt;=1,IF((33)-'Calendar Helpers'!$D$6+1&lt;='Calendar Helpers'!$C$6,(33)-'Calendar Helpers'!$D$6+1,""),"")</f>
      </c>
      <c r="G20" s="19">
        <f>IF((34)-'Calendar Helpers'!$D$6+1&gt;=1,IF((34)-'Calendar Helpers'!$D$6+1&lt;='Calendar Helpers'!$C$6,(34)-'Calendar Helpers'!$D$6+1,""),"")</f>
      </c>
      <c r="I20" s="19">
        <f>IF((28)-'Calendar Helpers'!$D$7+1&gt;=1,IF((28)-'Calendar Helpers'!$D$7+1&lt;='Calendar Helpers'!$C$7,(28)-'Calendar Helpers'!$D$7+1,""),"")</f>
      </c>
      <c r="J20" s="19">
        <f>IF((29)-'Calendar Helpers'!$D$7+1&gt;=1,IF((29)-'Calendar Helpers'!$D$7+1&lt;='Calendar Helpers'!$C$7,(29)-'Calendar Helpers'!$D$7+1,""),"")</f>
      </c>
      <c r="K20" s="19">
        <f>IF((30)-'Calendar Helpers'!$D$7+1&gt;=1,IF((30)-'Calendar Helpers'!$D$7+1&lt;='Calendar Helpers'!$C$7,(30)-'Calendar Helpers'!$D$7+1,""),"")</f>
      </c>
      <c r="L20" s="19">
        <f>IF((31)-'Calendar Helpers'!$D$7+1&gt;=1,IF((31)-'Calendar Helpers'!$D$7+1&lt;='Calendar Helpers'!$C$7,(31)-'Calendar Helpers'!$D$7+1,""),"")</f>
      </c>
      <c r="M20" s="19">
        <f>IF((32)-'Calendar Helpers'!$D$7+1&gt;=1,IF((32)-'Calendar Helpers'!$D$7+1&lt;='Calendar Helpers'!$C$7,(32)-'Calendar Helpers'!$D$7+1,""),"")</f>
      </c>
      <c r="N20" s="19">
        <f>IF((33)-'Calendar Helpers'!$D$7+1&gt;=1,IF((33)-'Calendar Helpers'!$D$7+1&lt;='Calendar Helpers'!$C$7,(33)-'Calendar Helpers'!$D$7+1,""),"")</f>
      </c>
      <c r="O20" s="19">
        <f>IF((34)-'Calendar Helpers'!$D$7+1&gt;=1,IF((34)-'Calendar Helpers'!$D$7+1&lt;='Calendar Helpers'!$C$7,(34)-'Calendar Helpers'!$D$7+1,""),"")</f>
      </c>
      <c r="Q20" s="19">
        <f>IF((28)-'Calendar Helpers'!$D$8+1&gt;=1,IF((28)-'Calendar Helpers'!$D$8+1&lt;='Calendar Helpers'!$C$8,(28)-'Calendar Helpers'!$D$8+1,""),"")</f>
      </c>
      <c r="R20" s="19">
        <f>IF((29)-'Calendar Helpers'!$D$8+1&gt;=1,IF((29)-'Calendar Helpers'!$D$8+1&lt;='Calendar Helpers'!$C$8,(29)-'Calendar Helpers'!$D$8+1,""),"")</f>
      </c>
      <c r="S20" s="19">
        <f>IF((30)-'Calendar Helpers'!$D$8+1&gt;=1,IF((30)-'Calendar Helpers'!$D$8+1&lt;='Calendar Helpers'!$C$8,(30)-'Calendar Helpers'!$D$8+1,""),"")</f>
      </c>
      <c r="T20" s="19">
        <f>IF((31)-'Calendar Helpers'!$D$8+1&gt;=1,IF((31)-'Calendar Helpers'!$D$8+1&lt;='Calendar Helpers'!$C$8,(31)-'Calendar Helpers'!$D$8+1,""),"")</f>
      </c>
      <c r="U20" s="19">
        <f>IF((32)-'Calendar Helpers'!$D$8+1&gt;=1,IF((32)-'Calendar Helpers'!$D$8+1&lt;='Calendar Helpers'!$C$8,(32)-'Calendar Helpers'!$D$8+1,""),"")</f>
      </c>
      <c r="V20" s="19">
        <f>IF((33)-'Calendar Helpers'!$D$8+1&gt;=1,IF((33)-'Calendar Helpers'!$D$8+1&lt;='Calendar Helpers'!$C$8,(33)-'Calendar Helpers'!$D$8+1,""),"")</f>
      </c>
      <c r="W20" s="19">
        <f>IF((34)-'Calendar Helpers'!$D$8+1&gt;=1,IF((34)-'Calendar Helpers'!$D$8+1&lt;='Calendar Helpers'!$C$8,(34)-'Calendar Helpers'!$D$8+1,""),"")</f>
      </c>
      <c r="Y20" s="19">
        <f>IF((28)-'Calendar Helpers'!$D$9+1&gt;=1,IF((28)-'Calendar Helpers'!$D$9+1&lt;='Calendar Helpers'!$C$9,(28)-'Calendar Helpers'!$D$9+1,""),"")</f>
      </c>
      <c r="Z20" s="19">
        <f>IF((29)-'Calendar Helpers'!$D$9+1&gt;=1,IF((29)-'Calendar Helpers'!$D$9+1&lt;='Calendar Helpers'!$C$9,(29)-'Calendar Helpers'!$D$9+1,""),"")</f>
      </c>
      <c r="AA20" s="19">
        <f>IF((30)-'Calendar Helpers'!$D$9+1&gt;=1,IF((30)-'Calendar Helpers'!$D$9+1&lt;='Calendar Helpers'!$C$9,(30)-'Calendar Helpers'!$D$9+1,""),"")</f>
      </c>
      <c r="AB20" s="19">
        <f>IF((31)-'Calendar Helpers'!$D$9+1&gt;=1,IF((31)-'Calendar Helpers'!$D$9+1&lt;='Calendar Helpers'!$C$9,(31)-'Calendar Helpers'!$D$9+1,""),"")</f>
      </c>
      <c r="AC20" s="19">
        <f>IF((32)-'Calendar Helpers'!$D$9+1&gt;=1,IF((32)-'Calendar Helpers'!$D$9+1&lt;='Calendar Helpers'!$C$9,(32)-'Calendar Helpers'!$D$9+1,""),"")</f>
      </c>
      <c r="AD20" s="19">
        <f>IF((33)-'Calendar Helpers'!$D$9+1&gt;=1,IF((33)-'Calendar Helpers'!$D$9+1&lt;='Calendar Helpers'!$C$9,(33)-'Calendar Helpers'!$D$9+1,""),"")</f>
      </c>
      <c r="AE20" s="19">
        <f>IF((34)-'Calendar Helpers'!$D$9+1&gt;=1,IF((34)-'Calendar Helpers'!$D$9+1&lt;='Calendar Helpers'!$C$9,(34)-'Calendar Helpers'!$D$9+1,""),"")</f>
      </c>
    </row>
    <row r="21" spans="1:31" x14ac:dyDescent="0.25">
      <c r="A21" s="19">
        <f>IF((35)-'Calendar Helpers'!$D$6+1&gt;=1,IF((35)-'Calendar Helpers'!$D$6+1&lt;='Calendar Helpers'!$C$6,(35)-'Calendar Helpers'!$D$6+1,""),"")</f>
      </c>
      <c r="B21" s="19">
        <f>IF((36)-'Calendar Helpers'!$D$6+1&gt;=1,IF((36)-'Calendar Helpers'!$D$6+1&lt;='Calendar Helpers'!$C$6,(36)-'Calendar Helpers'!$D$6+1,""),"")</f>
      </c>
      <c r="C21" s="19">
        <f>IF((37)-'Calendar Helpers'!$D$6+1&gt;=1,IF((37)-'Calendar Helpers'!$D$6+1&lt;='Calendar Helpers'!$C$6,(37)-'Calendar Helpers'!$D$6+1,""),"")</f>
      </c>
      <c r="D21" s="19">
        <f>IF((38)-'Calendar Helpers'!$D$6+1&gt;=1,IF((38)-'Calendar Helpers'!$D$6+1&lt;='Calendar Helpers'!$C$6,(38)-'Calendar Helpers'!$D$6+1,""),"")</f>
      </c>
      <c r="E21" s="19">
        <f>IF((39)-'Calendar Helpers'!$D$6+1&gt;=1,IF((39)-'Calendar Helpers'!$D$6+1&lt;='Calendar Helpers'!$C$6,(39)-'Calendar Helpers'!$D$6+1,""),"")</f>
      </c>
      <c r="F21" s="19">
        <f>IF((40)-'Calendar Helpers'!$D$6+1&gt;=1,IF((40)-'Calendar Helpers'!$D$6+1&lt;='Calendar Helpers'!$C$6,(40)-'Calendar Helpers'!$D$6+1,""),"")</f>
      </c>
      <c r="G21" s="19">
        <f>IF((41)-'Calendar Helpers'!$D$6+1&gt;=1,IF((41)-'Calendar Helpers'!$D$6+1&lt;='Calendar Helpers'!$C$6,(41)-'Calendar Helpers'!$D$6+1,""),"")</f>
      </c>
      <c r="I21" s="19">
        <f>IF((35)-'Calendar Helpers'!$D$7+1&gt;=1,IF((35)-'Calendar Helpers'!$D$7+1&lt;='Calendar Helpers'!$C$7,(35)-'Calendar Helpers'!$D$7+1,""),"")</f>
      </c>
      <c r="J21" s="19">
        <f>IF((36)-'Calendar Helpers'!$D$7+1&gt;=1,IF((36)-'Calendar Helpers'!$D$7+1&lt;='Calendar Helpers'!$C$7,(36)-'Calendar Helpers'!$D$7+1,""),"")</f>
      </c>
      <c r="K21" s="19">
        <f>IF((37)-'Calendar Helpers'!$D$7+1&gt;=1,IF((37)-'Calendar Helpers'!$D$7+1&lt;='Calendar Helpers'!$C$7,(37)-'Calendar Helpers'!$D$7+1,""),"")</f>
      </c>
      <c r="L21" s="19">
        <f>IF((38)-'Calendar Helpers'!$D$7+1&gt;=1,IF((38)-'Calendar Helpers'!$D$7+1&lt;='Calendar Helpers'!$C$7,(38)-'Calendar Helpers'!$D$7+1,""),"")</f>
      </c>
      <c r="M21" s="19">
        <f>IF((39)-'Calendar Helpers'!$D$7+1&gt;=1,IF((39)-'Calendar Helpers'!$D$7+1&lt;='Calendar Helpers'!$C$7,(39)-'Calendar Helpers'!$D$7+1,""),"")</f>
      </c>
      <c r="N21" s="19">
        <f>IF((40)-'Calendar Helpers'!$D$7+1&gt;=1,IF((40)-'Calendar Helpers'!$D$7+1&lt;='Calendar Helpers'!$C$7,(40)-'Calendar Helpers'!$D$7+1,""),"")</f>
      </c>
      <c r="O21" s="19">
        <f>IF((41)-'Calendar Helpers'!$D$7+1&gt;=1,IF((41)-'Calendar Helpers'!$D$7+1&lt;='Calendar Helpers'!$C$7,(41)-'Calendar Helpers'!$D$7+1,""),"")</f>
      </c>
      <c r="Q21" s="19">
        <f>IF((35)-'Calendar Helpers'!$D$8+1&gt;=1,IF((35)-'Calendar Helpers'!$D$8+1&lt;='Calendar Helpers'!$C$8,(35)-'Calendar Helpers'!$D$8+1,""),"")</f>
      </c>
      <c r="R21" s="19">
        <f>IF((36)-'Calendar Helpers'!$D$8+1&gt;=1,IF((36)-'Calendar Helpers'!$D$8+1&lt;='Calendar Helpers'!$C$8,(36)-'Calendar Helpers'!$D$8+1,""),"")</f>
      </c>
      <c r="S21" s="19">
        <f>IF((37)-'Calendar Helpers'!$D$8+1&gt;=1,IF((37)-'Calendar Helpers'!$D$8+1&lt;='Calendar Helpers'!$C$8,(37)-'Calendar Helpers'!$D$8+1,""),"")</f>
      </c>
      <c r="T21" s="19">
        <f>IF((38)-'Calendar Helpers'!$D$8+1&gt;=1,IF((38)-'Calendar Helpers'!$D$8+1&lt;='Calendar Helpers'!$C$8,(38)-'Calendar Helpers'!$D$8+1,""),"")</f>
      </c>
      <c r="U21" s="19">
        <f>IF((39)-'Calendar Helpers'!$D$8+1&gt;=1,IF((39)-'Calendar Helpers'!$D$8+1&lt;='Calendar Helpers'!$C$8,(39)-'Calendar Helpers'!$D$8+1,""),"")</f>
      </c>
      <c r="V21" s="19">
        <f>IF((40)-'Calendar Helpers'!$D$8+1&gt;=1,IF((40)-'Calendar Helpers'!$D$8+1&lt;='Calendar Helpers'!$C$8,(40)-'Calendar Helpers'!$D$8+1,""),"")</f>
      </c>
      <c r="W21" s="19">
        <f>IF((41)-'Calendar Helpers'!$D$8+1&gt;=1,IF((41)-'Calendar Helpers'!$D$8+1&lt;='Calendar Helpers'!$C$8,(41)-'Calendar Helpers'!$D$8+1,""),"")</f>
      </c>
      <c r="Y21" s="19">
        <f>IF((35)-'Calendar Helpers'!$D$9+1&gt;=1,IF((35)-'Calendar Helpers'!$D$9+1&lt;='Calendar Helpers'!$C$9,(35)-'Calendar Helpers'!$D$9+1,""),"")</f>
      </c>
      <c r="Z21" s="19">
        <f>IF((36)-'Calendar Helpers'!$D$9+1&gt;=1,IF((36)-'Calendar Helpers'!$D$9+1&lt;='Calendar Helpers'!$C$9,(36)-'Calendar Helpers'!$D$9+1,""),"")</f>
      </c>
      <c r="AA21" s="19">
        <f>IF((37)-'Calendar Helpers'!$D$9+1&gt;=1,IF((37)-'Calendar Helpers'!$D$9+1&lt;='Calendar Helpers'!$C$9,(37)-'Calendar Helpers'!$D$9+1,""),"")</f>
      </c>
      <c r="AB21" s="19">
        <f>IF((38)-'Calendar Helpers'!$D$9+1&gt;=1,IF((38)-'Calendar Helpers'!$D$9+1&lt;='Calendar Helpers'!$C$9,(38)-'Calendar Helpers'!$D$9+1,""),"")</f>
      </c>
      <c r="AC21" s="19">
        <f>IF((39)-'Calendar Helpers'!$D$9+1&gt;=1,IF((39)-'Calendar Helpers'!$D$9+1&lt;='Calendar Helpers'!$C$9,(39)-'Calendar Helpers'!$D$9+1,""),"")</f>
      </c>
      <c r="AD21" s="19">
        <f>IF((40)-'Calendar Helpers'!$D$9+1&gt;=1,IF((40)-'Calendar Helpers'!$D$9+1&lt;='Calendar Helpers'!$C$9,(40)-'Calendar Helpers'!$D$9+1,""),"")</f>
      </c>
      <c r="AE21" s="19">
        <f>IF((41)-'Calendar Helpers'!$D$9+1&gt;=1,IF((41)-'Calendar Helpers'!$D$9+1&lt;='Calendar Helpers'!$C$9,(41)-'Calendar Helpers'!$D$9+1,""),"")</f>
      </c>
    </row>
    <row r="23" spans="1:31" x14ac:dyDescent="0.25">
      <c r="A23" s="17">
        <f>TEXT(DATE(Settings!$B$3,9,1),"mmmm yyyy")</f>
      </c>
      <c r="B23" s="17"/>
      <c r="C23" s="17"/>
      <c r="D23" s="17"/>
      <c r="E23" s="17"/>
      <c r="F23" s="17"/>
      <c r="G23" s="17"/>
      <c r="I23" s="17">
        <f>TEXT(DATE(Settings!$B$3,10,1),"mmmm yyyy")</f>
      </c>
      <c r="J23" s="17"/>
      <c r="K23" s="17"/>
      <c r="L23" s="17"/>
      <c r="M23" s="17"/>
      <c r="N23" s="17"/>
      <c r="O23" s="17"/>
      <c r="Q23" s="17">
        <f>TEXT(DATE(Settings!$B$3,11,1),"mmmm yyyy")</f>
      </c>
      <c r="R23" s="17"/>
      <c r="S23" s="17"/>
      <c r="T23" s="17"/>
      <c r="U23" s="17"/>
      <c r="V23" s="17"/>
      <c r="W23" s="17"/>
      <c r="Y23" s="17">
        <f>TEXT(DATE(Settings!$B$3,12,1),"mmmm yyyy")</f>
      </c>
      <c r="Z23" s="17"/>
      <c r="AA23" s="17"/>
      <c r="AB23" s="17"/>
      <c r="AC23" s="17"/>
      <c r="AD23" s="17"/>
      <c r="AE23" s="17"/>
    </row>
    <row r="24" spans="1:31" x14ac:dyDescent="0.25">
      <c r="A24" s="18">
        <f>IF(Settings!$B$4="Monday","Mon","Sun")</f>
      </c>
      <c r="B24" s="18">
        <f>IF(Settings!$B$4="Monday","Tue","Mon")</f>
      </c>
      <c r="C24" s="18">
        <f>IF(Settings!$B$4="Monday","Wed","Tue")</f>
      </c>
      <c r="D24" s="18">
        <f>IF(Settings!$B$4="Monday","Thu","Wed")</f>
      </c>
      <c r="E24" s="18">
        <f>IF(Settings!$B$4="Monday","Fri","Thu")</f>
      </c>
      <c r="F24" s="18">
        <f>IF(Settings!$B$4="Monday","Sat","Fri")</f>
      </c>
      <c r="G24" s="18">
        <f>IF(Settings!$B$4="Monday","Sun","Sat")</f>
      </c>
      <c r="I24" s="18">
        <f>IF(Settings!$B$4="Monday","Mon","Sun")</f>
      </c>
      <c r="J24" s="18">
        <f>IF(Settings!$B$4="Monday","Tue","Mon")</f>
      </c>
      <c r="K24" s="18">
        <f>IF(Settings!$B$4="Monday","Wed","Tue")</f>
      </c>
      <c r="L24" s="18">
        <f>IF(Settings!$B$4="Monday","Thu","Wed")</f>
      </c>
      <c r="M24" s="18">
        <f>IF(Settings!$B$4="Monday","Fri","Thu")</f>
      </c>
      <c r="N24" s="18">
        <f>IF(Settings!$B$4="Monday","Sat","Fri")</f>
      </c>
      <c r="O24" s="18">
        <f>IF(Settings!$B$4="Monday","Sun","Sat")</f>
      </c>
      <c r="Q24" s="18">
        <f>IF(Settings!$B$4="Monday","Mon","Sun")</f>
      </c>
      <c r="R24" s="18">
        <f>IF(Settings!$B$4="Monday","Tue","Mon")</f>
      </c>
      <c r="S24" s="18">
        <f>IF(Settings!$B$4="Monday","Wed","Tue")</f>
      </c>
      <c r="T24" s="18">
        <f>IF(Settings!$B$4="Monday","Thu","Wed")</f>
      </c>
      <c r="U24" s="18">
        <f>IF(Settings!$B$4="Monday","Fri","Thu")</f>
      </c>
      <c r="V24" s="18">
        <f>IF(Settings!$B$4="Monday","Sat","Fri")</f>
      </c>
      <c r="W24" s="18">
        <f>IF(Settings!$B$4="Monday","Sun","Sat")</f>
      </c>
      <c r="Y24" s="18">
        <f>IF(Settings!$B$4="Monday","Mon","Sun")</f>
      </c>
      <c r="Z24" s="18">
        <f>IF(Settings!$B$4="Monday","Tue","Mon")</f>
      </c>
      <c r="AA24" s="18">
        <f>IF(Settings!$B$4="Monday","Wed","Tue")</f>
      </c>
      <c r="AB24" s="18">
        <f>IF(Settings!$B$4="Monday","Thu","Wed")</f>
      </c>
      <c r="AC24" s="18">
        <f>IF(Settings!$B$4="Monday","Fri","Thu")</f>
      </c>
      <c r="AD24" s="18">
        <f>IF(Settings!$B$4="Monday","Sat","Fri")</f>
      </c>
      <c r="AE24" s="18">
        <f>IF(Settings!$B$4="Monday","Sun","Sat")</f>
      </c>
    </row>
    <row r="25" spans="1:31" x14ac:dyDescent="0.25">
      <c r="A25" s="19">
        <f>IF((0)-'Calendar Helpers'!$D$10+1&gt;=1,IF((0)-'Calendar Helpers'!$D$10+1&lt;='Calendar Helpers'!$C$10,(0)-'Calendar Helpers'!$D$10+1,""),"")</f>
      </c>
      <c r="B25" s="19">
        <f>IF((1)-'Calendar Helpers'!$D$10+1&gt;=1,IF((1)-'Calendar Helpers'!$D$10+1&lt;='Calendar Helpers'!$C$10,(1)-'Calendar Helpers'!$D$10+1,""),"")</f>
      </c>
      <c r="C25" s="19">
        <f>IF((2)-'Calendar Helpers'!$D$10+1&gt;=1,IF((2)-'Calendar Helpers'!$D$10+1&lt;='Calendar Helpers'!$C$10,(2)-'Calendar Helpers'!$D$10+1,""),"")</f>
      </c>
      <c r="D25" s="19">
        <f>IF((3)-'Calendar Helpers'!$D$10+1&gt;=1,IF((3)-'Calendar Helpers'!$D$10+1&lt;='Calendar Helpers'!$C$10,(3)-'Calendar Helpers'!$D$10+1,""),"")</f>
      </c>
      <c r="E25" s="19">
        <f>IF((4)-'Calendar Helpers'!$D$10+1&gt;=1,IF((4)-'Calendar Helpers'!$D$10+1&lt;='Calendar Helpers'!$C$10,(4)-'Calendar Helpers'!$D$10+1,""),"")</f>
      </c>
      <c r="F25" s="19">
        <f>IF((5)-'Calendar Helpers'!$D$10+1&gt;=1,IF((5)-'Calendar Helpers'!$D$10+1&lt;='Calendar Helpers'!$C$10,(5)-'Calendar Helpers'!$D$10+1,""),"")</f>
      </c>
      <c r="G25" s="19">
        <f>IF((6)-'Calendar Helpers'!$D$10+1&gt;=1,IF((6)-'Calendar Helpers'!$D$10+1&lt;='Calendar Helpers'!$C$10,(6)-'Calendar Helpers'!$D$10+1,""),"")</f>
      </c>
      <c r="I25" s="19">
        <f>IF((0)-'Calendar Helpers'!$D$11+1&gt;=1,IF((0)-'Calendar Helpers'!$D$11+1&lt;='Calendar Helpers'!$C$11,(0)-'Calendar Helpers'!$D$11+1,""),"")</f>
      </c>
      <c r="J25" s="19">
        <f>IF((1)-'Calendar Helpers'!$D$11+1&gt;=1,IF((1)-'Calendar Helpers'!$D$11+1&lt;='Calendar Helpers'!$C$11,(1)-'Calendar Helpers'!$D$11+1,""),"")</f>
      </c>
      <c r="K25" s="19">
        <f>IF((2)-'Calendar Helpers'!$D$11+1&gt;=1,IF((2)-'Calendar Helpers'!$D$11+1&lt;='Calendar Helpers'!$C$11,(2)-'Calendar Helpers'!$D$11+1,""),"")</f>
      </c>
      <c r="L25" s="19">
        <f>IF((3)-'Calendar Helpers'!$D$11+1&gt;=1,IF((3)-'Calendar Helpers'!$D$11+1&lt;='Calendar Helpers'!$C$11,(3)-'Calendar Helpers'!$D$11+1,""),"")</f>
      </c>
      <c r="M25" s="19">
        <f>IF((4)-'Calendar Helpers'!$D$11+1&gt;=1,IF((4)-'Calendar Helpers'!$D$11+1&lt;='Calendar Helpers'!$C$11,(4)-'Calendar Helpers'!$D$11+1,""),"")</f>
      </c>
      <c r="N25" s="19">
        <f>IF((5)-'Calendar Helpers'!$D$11+1&gt;=1,IF((5)-'Calendar Helpers'!$D$11+1&lt;='Calendar Helpers'!$C$11,(5)-'Calendar Helpers'!$D$11+1,""),"")</f>
      </c>
      <c r="O25" s="19">
        <f>IF((6)-'Calendar Helpers'!$D$11+1&gt;=1,IF((6)-'Calendar Helpers'!$D$11+1&lt;='Calendar Helpers'!$C$11,(6)-'Calendar Helpers'!$D$11+1,""),"")</f>
      </c>
      <c r="Q25" s="19">
        <f>IF((0)-'Calendar Helpers'!$D$12+1&gt;=1,IF((0)-'Calendar Helpers'!$D$12+1&lt;='Calendar Helpers'!$C$12,(0)-'Calendar Helpers'!$D$12+1,""),"")</f>
      </c>
      <c r="R25" s="19">
        <f>IF((1)-'Calendar Helpers'!$D$12+1&gt;=1,IF((1)-'Calendar Helpers'!$D$12+1&lt;='Calendar Helpers'!$C$12,(1)-'Calendar Helpers'!$D$12+1,""),"")</f>
      </c>
      <c r="S25" s="19">
        <f>IF((2)-'Calendar Helpers'!$D$12+1&gt;=1,IF((2)-'Calendar Helpers'!$D$12+1&lt;='Calendar Helpers'!$C$12,(2)-'Calendar Helpers'!$D$12+1,""),"")</f>
      </c>
      <c r="T25" s="19">
        <f>IF((3)-'Calendar Helpers'!$D$12+1&gt;=1,IF((3)-'Calendar Helpers'!$D$12+1&lt;='Calendar Helpers'!$C$12,(3)-'Calendar Helpers'!$D$12+1,""),"")</f>
      </c>
      <c r="U25" s="19">
        <f>IF((4)-'Calendar Helpers'!$D$12+1&gt;=1,IF((4)-'Calendar Helpers'!$D$12+1&lt;='Calendar Helpers'!$C$12,(4)-'Calendar Helpers'!$D$12+1,""),"")</f>
      </c>
      <c r="V25" s="19">
        <f>IF((5)-'Calendar Helpers'!$D$12+1&gt;=1,IF((5)-'Calendar Helpers'!$D$12+1&lt;='Calendar Helpers'!$C$12,(5)-'Calendar Helpers'!$D$12+1,""),"")</f>
      </c>
      <c r="W25" s="19">
        <f>IF((6)-'Calendar Helpers'!$D$12+1&gt;=1,IF((6)-'Calendar Helpers'!$D$12+1&lt;='Calendar Helpers'!$C$12,(6)-'Calendar Helpers'!$D$12+1,""),"")</f>
      </c>
      <c r="Y25" s="19">
        <f>IF((0)-'Calendar Helpers'!$D$13+1&gt;=1,IF((0)-'Calendar Helpers'!$D$13+1&lt;='Calendar Helpers'!$C$13,(0)-'Calendar Helpers'!$D$13+1,""),"")</f>
      </c>
      <c r="Z25" s="19">
        <f>IF((1)-'Calendar Helpers'!$D$13+1&gt;=1,IF((1)-'Calendar Helpers'!$D$13+1&lt;='Calendar Helpers'!$C$13,(1)-'Calendar Helpers'!$D$13+1,""),"")</f>
      </c>
      <c r="AA25" s="19">
        <f>IF((2)-'Calendar Helpers'!$D$13+1&gt;=1,IF((2)-'Calendar Helpers'!$D$13+1&lt;='Calendar Helpers'!$C$13,(2)-'Calendar Helpers'!$D$13+1,""),"")</f>
      </c>
      <c r="AB25" s="19">
        <f>IF((3)-'Calendar Helpers'!$D$13+1&gt;=1,IF((3)-'Calendar Helpers'!$D$13+1&lt;='Calendar Helpers'!$C$13,(3)-'Calendar Helpers'!$D$13+1,""),"")</f>
      </c>
      <c r="AC25" s="19">
        <f>IF((4)-'Calendar Helpers'!$D$13+1&gt;=1,IF((4)-'Calendar Helpers'!$D$13+1&lt;='Calendar Helpers'!$C$13,(4)-'Calendar Helpers'!$D$13+1,""),"")</f>
      </c>
      <c r="AD25" s="19">
        <f>IF((5)-'Calendar Helpers'!$D$13+1&gt;=1,IF((5)-'Calendar Helpers'!$D$13+1&lt;='Calendar Helpers'!$C$13,(5)-'Calendar Helpers'!$D$13+1,""),"")</f>
      </c>
      <c r="AE25" s="19">
        <f>IF((6)-'Calendar Helpers'!$D$13+1&gt;=1,IF((6)-'Calendar Helpers'!$D$13+1&lt;='Calendar Helpers'!$C$13,(6)-'Calendar Helpers'!$D$13+1,""),"")</f>
      </c>
    </row>
    <row r="26" spans="1:31" x14ac:dyDescent="0.25">
      <c r="A26" s="19">
        <f>IF((7)-'Calendar Helpers'!$D$10+1&gt;=1,IF((7)-'Calendar Helpers'!$D$10+1&lt;='Calendar Helpers'!$C$10,(7)-'Calendar Helpers'!$D$10+1,""),"")</f>
      </c>
      <c r="B26" s="19">
        <f>IF((8)-'Calendar Helpers'!$D$10+1&gt;=1,IF((8)-'Calendar Helpers'!$D$10+1&lt;='Calendar Helpers'!$C$10,(8)-'Calendar Helpers'!$D$10+1,""),"")</f>
      </c>
      <c r="C26" s="19">
        <f>IF((9)-'Calendar Helpers'!$D$10+1&gt;=1,IF((9)-'Calendar Helpers'!$D$10+1&lt;='Calendar Helpers'!$C$10,(9)-'Calendar Helpers'!$D$10+1,""),"")</f>
      </c>
      <c r="D26" s="19">
        <f>IF((10)-'Calendar Helpers'!$D$10+1&gt;=1,IF((10)-'Calendar Helpers'!$D$10+1&lt;='Calendar Helpers'!$C$10,(10)-'Calendar Helpers'!$D$10+1,""),"")</f>
      </c>
      <c r="E26" s="19">
        <f>IF((11)-'Calendar Helpers'!$D$10+1&gt;=1,IF((11)-'Calendar Helpers'!$D$10+1&lt;='Calendar Helpers'!$C$10,(11)-'Calendar Helpers'!$D$10+1,""),"")</f>
      </c>
      <c r="F26" s="19">
        <f>IF((12)-'Calendar Helpers'!$D$10+1&gt;=1,IF((12)-'Calendar Helpers'!$D$10+1&lt;='Calendar Helpers'!$C$10,(12)-'Calendar Helpers'!$D$10+1,""),"")</f>
      </c>
      <c r="G26" s="19">
        <f>IF((13)-'Calendar Helpers'!$D$10+1&gt;=1,IF((13)-'Calendar Helpers'!$D$10+1&lt;='Calendar Helpers'!$C$10,(13)-'Calendar Helpers'!$D$10+1,""),"")</f>
      </c>
      <c r="I26" s="19">
        <f>IF((7)-'Calendar Helpers'!$D$11+1&gt;=1,IF((7)-'Calendar Helpers'!$D$11+1&lt;='Calendar Helpers'!$C$11,(7)-'Calendar Helpers'!$D$11+1,""),"")</f>
      </c>
      <c r="J26" s="19">
        <f>IF((8)-'Calendar Helpers'!$D$11+1&gt;=1,IF((8)-'Calendar Helpers'!$D$11+1&lt;='Calendar Helpers'!$C$11,(8)-'Calendar Helpers'!$D$11+1,""),"")</f>
      </c>
      <c r="K26" s="19">
        <f>IF((9)-'Calendar Helpers'!$D$11+1&gt;=1,IF((9)-'Calendar Helpers'!$D$11+1&lt;='Calendar Helpers'!$C$11,(9)-'Calendar Helpers'!$D$11+1,""),"")</f>
      </c>
      <c r="L26" s="19">
        <f>IF((10)-'Calendar Helpers'!$D$11+1&gt;=1,IF((10)-'Calendar Helpers'!$D$11+1&lt;='Calendar Helpers'!$C$11,(10)-'Calendar Helpers'!$D$11+1,""),"")</f>
      </c>
      <c r="M26" s="19">
        <f>IF((11)-'Calendar Helpers'!$D$11+1&gt;=1,IF((11)-'Calendar Helpers'!$D$11+1&lt;='Calendar Helpers'!$C$11,(11)-'Calendar Helpers'!$D$11+1,""),"")</f>
      </c>
      <c r="N26" s="19">
        <f>IF((12)-'Calendar Helpers'!$D$11+1&gt;=1,IF((12)-'Calendar Helpers'!$D$11+1&lt;='Calendar Helpers'!$C$11,(12)-'Calendar Helpers'!$D$11+1,""),"")</f>
      </c>
      <c r="O26" s="19">
        <f>IF((13)-'Calendar Helpers'!$D$11+1&gt;=1,IF((13)-'Calendar Helpers'!$D$11+1&lt;='Calendar Helpers'!$C$11,(13)-'Calendar Helpers'!$D$11+1,""),"")</f>
      </c>
      <c r="Q26" s="19">
        <f>IF((7)-'Calendar Helpers'!$D$12+1&gt;=1,IF((7)-'Calendar Helpers'!$D$12+1&lt;='Calendar Helpers'!$C$12,(7)-'Calendar Helpers'!$D$12+1,""),"")</f>
      </c>
      <c r="R26" s="19">
        <f>IF((8)-'Calendar Helpers'!$D$12+1&gt;=1,IF((8)-'Calendar Helpers'!$D$12+1&lt;='Calendar Helpers'!$C$12,(8)-'Calendar Helpers'!$D$12+1,""),"")</f>
      </c>
      <c r="S26" s="19">
        <f>IF((9)-'Calendar Helpers'!$D$12+1&gt;=1,IF((9)-'Calendar Helpers'!$D$12+1&lt;='Calendar Helpers'!$C$12,(9)-'Calendar Helpers'!$D$12+1,""),"")</f>
      </c>
      <c r="T26" s="19">
        <f>IF((10)-'Calendar Helpers'!$D$12+1&gt;=1,IF((10)-'Calendar Helpers'!$D$12+1&lt;='Calendar Helpers'!$C$12,(10)-'Calendar Helpers'!$D$12+1,""),"")</f>
      </c>
      <c r="U26" s="19">
        <f>IF((11)-'Calendar Helpers'!$D$12+1&gt;=1,IF((11)-'Calendar Helpers'!$D$12+1&lt;='Calendar Helpers'!$C$12,(11)-'Calendar Helpers'!$D$12+1,""),"")</f>
      </c>
      <c r="V26" s="19">
        <f>IF((12)-'Calendar Helpers'!$D$12+1&gt;=1,IF((12)-'Calendar Helpers'!$D$12+1&lt;='Calendar Helpers'!$C$12,(12)-'Calendar Helpers'!$D$12+1,""),"")</f>
      </c>
      <c r="W26" s="19">
        <f>IF((13)-'Calendar Helpers'!$D$12+1&gt;=1,IF((13)-'Calendar Helpers'!$D$12+1&lt;='Calendar Helpers'!$C$12,(13)-'Calendar Helpers'!$D$12+1,""),"")</f>
      </c>
      <c r="Y26" s="19">
        <f>IF((7)-'Calendar Helpers'!$D$13+1&gt;=1,IF((7)-'Calendar Helpers'!$D$13+1&lt;='Calendar Helpers'!$C$13,(7)-'Calendar Helpers'!$D$13+1,""),"")</f>
      </c>
      <c r="Z26" s="19">
        <f>IF((8)-'Calendar Helpers'!$D$13+1&gt;=1,IF((8)-'Calendar Helpers'!$D$13+1&lt;='Calendar Helpers'!$C$13,(8)-'Calendar Helpers'!$D$13+1,""),"")</f>
      </c>
      <c r="AA26" s="19">
        <f>IF((9)-'Calendar Helpers'!$D$13+1&gt;=1,IF((9)-'Calendar Helpers'!$D$13+1&lt;='Calendar Helpers'!$C$13,(9)-'Calendar Helpers'!$D$13+1,""),"")</f>
      </c>
      <c r="AB26" s="19">
        <f>IF((10)-'Calendar Helpers'!$D$13+1&gt;=1,IF((10)-'Calendar Helpers'!$D$13+1&lt;='Calendar Helpers'!$C$13,(10)-'Calendar Helpers'!$D$13+1,""),"")</f>
      </c>
      <c r="AC26" s="19">
        <f>IF((11)-'Calendar Helpers'!$D$13+1&gt;=1,IF((11)-'Calendar Helpers'!$D$13+1&lt;='Calendar Helpers'!$C$13,(11)-'Calendar Helpers'!$D$13+1,""),"")</f>
      </c>
      <c r="AD26" s="19">
        <f>IF((12)-'Calendar Helpers'!$D$13+1&gt;=1,IF((12)-'Calendar Helpers'!$D$13+1&lt;='Calendar Helpers'!$C$13,(12)-'Calendar Helpers'!$D$13+1,""),"")</f>
      </c>
      <c r="AE26" s="19">
        <f>IF((13)-'Calendar Helpers'!$D$13+1&gt;=1,IF((13)-'Calendar Helpers'!$D$13+1&lt;='Calendar Helpers'!$C$13,(13)-'Calendar Helpers'!$D$13+1,""),"")</f>
      </c>
    </row>
    <row r="27" spans="1:31" x14ac:dyDescent="0.25">
      <c r="A27" s="19">
        <f>IF((14)-'Calendar Helpers'!$D$10+1&gt;=1,IF((14)-'Calendar Helpers'!$D$10+1&lt;='Calendar Helpers'!$C$10,(14)-'Calendar Helpers'!$D$10+1,""),"")</f>
      </c>
      <c r="B27" s="19">
        <f>IF((15)-'Calendar Helpers'!$D$10+1&gt;=1,IF((15)-'Calendar Helpers'!$D$10+1&lt;='Calendar Helpers'!$C$10,(15)-'Calendar Helpers'!$D$10+1,""),"")</f>
      </c>
      <c r="C27" s="19">
        <f>IF((16)-'Calendar Helpers'!$D$10+1&gt;=1,IF((16)-'Calendar Helpers'!$D$10+1&lt;='Calendar Helpers'!$C$10,(16)-'Calendar Helpers'!$D$10+1,""),"")</f>
      </c>
      <c r="D27" s="19">
        <f>IF((17)-'Calendar Helpers'!$D$10+1&gt;=1,IF((17)-'Calendar Helpers'!$D$10+1&lt;='Calendar Helpers'!$C$10,(17)-'Calendar Helpers'!$D$10+1,""),"")</f>
      </c>
      <c r="E27" s="19">
        <f>IF((18)-'Calendar Helpers'!$D$10+1&gt;=1,IF((18)-'Calendar Helpers'!$D$10+1&lt;='Calendar Helpers'!$C$10,(18)-'Calendar Helpers'!$D$10+1,""),"")</f>
      </c>
      <c r="F27" s="19">
        <f>IF((19)-'Calendar Helpers'!$D$10+1&gt;=1,IF((19)-'Calendar Helpers'!$D$10+1&lt;='Calendar Helpers'!$C$10,(19)-'Calendar Helpers'!$D$10+1,""),"")</f>
      </c>
      <c r="G27" s="19">
        <f>IF((20)-'Calendar Helpers'!$D$10+1&gt;=1,IF((20)-'Calendar Helpers'!$D$10+1&lt;='Calendar Helpers'!$C$10,(20)-'Calendar Helpers'!$D$10+1,""),"")</f>
      </c>
      <c r="I27" s="19">
        <f>IF((14)-'Calendar Helpers'!$D$11+1&gt;=1,IF((14)-'Calendar Helpers'!$D$11+1&lt;='Calendar Helpers'!$C$11,(14)-'Calendar Helpers'!$D$11+1,""),"")</f>
      </c>
      <c r="J27" s="19">
        <f>IF((15)-'Calendar Helpers'!$D$11+1&gt;=1,IF((15)-'Calendar Helpers'!$D$11+1&lt;='Calendar Helpers'!$C$11,(15)-'Calendar Helpers'!$D$11+1,""),"")</f>
      </c>
      <c r="K27" s="19">
        <f>IF((16)-'Calendar Helpers'!$D$11+1&gt;=1,IF((16)-'Calendar Helpers'!$D$11+1&lt;='Calendar Helpers'!$C$11,(16)-'Calendar Helpers'!$D$11+1,""),"")</f>
      </c>
      <c r="L27" s="19">
        <f>IF((17)-'Calendar Helpers'!$D$11+1&gt;=1,IF((17)-'Calendar Helpers'!$D$11+1&lt;='Calendar Helpers'!$C$11,(17)-'Calendar Helpers'!$D$11+1,""),"")</f>
      </c>
      <c r="M27" s="19">
        <f>IF((18)-'Calendar Helpers'!$D$11+1&gt;=1,IF((18)-'Calendar Helpers'!$D$11+1&lt;='Calendar Helpers'!$C$11,(18)-'Calendar Helpers'!$D$11+1,""),"")</f>
      </c>
      <c r="N27" s="19">
        <f>IF((19)-'Calendar Helpers'!$D$11+1&gt;=1,IF((19)-'Calendar Helpers'!$D$11+1&lt;='Calendar Helpers'!$C$11,(19)-'Calendar Helpers'!$D$11+1,""),"")</f>
      </c>
      <c r="O27" s="19">
        <f>IF((20)-'Calendar Helpers'!$D$11+1&gt;=1,IF((20)-'Calendar Helpers'!$D$11+1&lt;='Calendar Helpers'!$C$11,(20)-'Calendar Helpers'!$D$11+1,""),"")</f>
      </c>
      <c r="Q27" s="19">
        <f>IF((14)-'Calendar Helpers'!$D$12+1&gt;=1,IF((14)-'Calendar Helpers'!$D$12+1&lt;='Calendar Helpers'!$C$12,(14)-'Calendar Helpers'!$D$12+1,""),"")</f>
      </c>
      <c r="R27" s="19">
        <f>IF((15)-'Calendar Helpers'!$D$12+1&gt;=1,IF((15)-'Calendar Helpers'!$D$12+1&lt;='Calendar Helpers'!$C$12,(15)-'Calendar Helpers'!$D$12+1,""),"")</f>
      </c>
      <c r="S27" s="19">
        <f>IF((16)-'Calendar Helpers'!$D$12+1&gt;=1,IF((16)-'Calendar Helpers'!$D$12+1&lt;='Calendar Helpers'!$C$12,(16)-'Calendar Helpers'!$D$12+1,""),"")</f>
      </c>
      <c r="T27" s="19">
        <f>IF((17)-'Calendar Helpers'!$D$12+1&gt;=1,IF((17)-'Calendar Helpers'!$D$12+1&lt;='Calendar Helpers'!$C$12,(17)-'Calendar Helpers'!$D$12+1,""),"")</f>
      </c>
      <c r="U27" s="19">
        <f>IF((18)-'Calendar Helpers'!$D$12+1&gt;=1,IF((18)-'Calendar Helpers'!$D$12+1&lt;='Calendar Helpers'!$C$12,(18)-'Calendar Helpers'!$D$12+1,""),"")</f>
      </c>
      <c r="V27" s="19">
        <f>IF((19)-'Calendar Helpers'!$D$12+1&gt;=1,IF((19)-'Calendar Helpers'!$D$12+1&lt;='Calendar Helpers'!$C$12,(19)-'Calendar Helpers'!$D$12+1,""),"")</f>
      </c>
      <c r="W27" s="19">
        <f>IF((20)-'Calendar Helpers'!$D$12+1&gt;=1,IF((20)-'Calendar Helpers'!$D$12+1&lt;='Calendar Helpers'!$C$12,(20)-'Calendar Helpers'!$D$12+1,""),"")</f>
      </c>
      <c r="Y27" s="19">
        <f>IF((14)-'Calendar Helpers'!$D$13+1&gt;=1,IF((14)-'Calendar Helpers'!$D$13+1&lt;='Calendar Helpers'!$C$13,(14)-'Calendar Helpers'!$D$13+1,""),"")</f>
      </c>
      <c r="Z27" s="19">
        <f>IF((15)-'Calendar Helpers'!$D$13+1&gt;=1,IF((15)-'Calendar Helpers'!$D$13+1&lt;='Calendar Helpers'!$C$13,(15)-'Calendar Helpers'!$D$13+1,""),"")</f>
      </c>
      <c r="AA27" s="19">
        <f>IF((16)-'Calendar Helpers'!$D$13+1&gt;=1,IF((16)-'Calendar Helpers'!$D$13+1&lt;='Calendar Helpers'!$C$13,(16)-'Calendar Helpers'!$D$13+1,""),"")</f>
      </c>
      <c r="AB27" s="19">
        <f>IF((17)-'Calendar Helpers'!$D$13+1&gt;=1,IF((17)-'Calendar Helpers'!$D$13+1&lt;='Calendar Helpers'!$C$13,(17)-'Calendar Helpers'!$D$13+1,""),"")</f>
      </c>
      <c r="AC27" s="19">
        <f>IF((18)-'Calendar Helpers'!$D$13+1&gt;=1,IF((18)-'Calendar Helpers'!$D$13+1&lt;='Calendar Helpers'!$C$13,(18)-'Calendar Helpers'!$D$13+1,""),"")</f>
      </c>
      <c r="AD27" s="19">
        <f>IF((19)-'Calendar Helpers'!$D$13+1&gt;=1,IF((19)-'Calendar Helpers'!$D$13+1&lt;='Calendar Helpers'!$C$13,(19)-'Calendar Helpers'!$D$13+1,""),"")</f>
      </c>
      <c r="AE27" s="19">
        <f>IF((20)-'Calendar Helpers'!$D$13+1&gt;=1,IF((20)-'Calendar Helpers'!$D$13+1&lt;='Calendar Helpers'!$C$13,(20)-'Calendar Helpers'!$D$13+1,""),"")</f>
      </c>
    </row>
    <row r="28" spans="1:31" x14ac:dyDescent="0.25">
      <c r="A28" s="19">
        <f>IF((21)-'Calendar Helpers'!$D$10+1&gt;=1,IF((21)-'Calendar Helpers'!$D$10+1&lt;='Calendar Helpers'!$C$10,(21)-'Calendar Helpers'!$D$10+1,""),"")</f>
      </c>
      <c r="B28" s="19">
        <f>IF((22)-'Calendar Helpers'!$D$10+1&gt;=1,IF((22)-'Calendar Helpers'!$D$10+1&lt;='Calendar Helpers'!$C$10,(22)-'Calendar Helpers'!$D$10+1,""),"")</f>
      </c>
      <c r="C28" s="19">
        <f>IF((23)-'Calendar Helpers'!$D$10+1&gt;=1,IF((23)-'Calendar Helpers'!$D$10+1&lt;='Calendar Helpers'!$C$10,(23)-'Calendar Helpers'!$D$10+1,""),"")</f>
      </c>
      <c r="D28" s="19">
        <f>IF((24)-'Calendar Helpers'!$D$10+1&gt;=1,IF((24)-'Calendar Helpers'!$D$10+1&lt;='Calendar Helpers'!$C$10,(24)-'Calendar Helpers'!$D$10+1,""),"")</f>
      </c>
      <c r="E28" s="19">
        <f>IF((25)-'Calendar Helpers'!$D$10+1&gt;=1,IF((25)-'Calendar Helpers'!$D$10+1&lt;='Calendar Helpers'!$C$10,(25)-'Calendar Helpers'!$D$10+1,""),"")</f>
      </c>
      <c r="F28" s="19">
        <f>IF((26)-'Calendar Helpers'!$D$10+1&gt;=1,IF((26)-'Calendar Helpers'!$D$10+1&lt;='Calendar Helpers'!$C$10,(26)-'Calendar Helpers'!$D$10+1,""),"")</f>
      </c>
      <c r="G28" s="19">
        <f>IF((27)-'Calendar Helpers'!$D$10+1&gt;=1,IF((27)-'Calendar Helpers'!$D$10+1&lt;='Calendar Helpers'!$C$10,(27)-'Calendar Helpers'!$D$10+1,""),"")</f>
      </c>
      <c r="I28" s="19">
        <f>IF((21)-'Calendar Helpers'!$D$11+1&gt;=1,IF((21)-'Calendar Helpers'!$D$11+1&lt;='Calendar Helpers'!$C$11,(21)-'Calendar Helpers'!$D$11+1,""),"")</f>
      </c>
      <c r="J28" s="19">
        <f>IF((22)-'Calendar Helpers'!$D$11+1&gt;=1,IF((22)-'Calendar Helpers'!$D$11+1&lt;='Calendar Helpers'!$C$11,(22)-'Calendar Helpers'!$D$11+1,""),"")</f>
      </c>
      <c r="K28" s="19">
        <f>IF((23)-'Calendar Helpers'!$D$11+1&gt;=1,IF((23)-'Calendar Helpers'!$D$11+1&lt;='Calendar Helpers'!$C$11,(23)-'Calendar Helpers'!$D$11+1,""),"")</f>
      </c>
      <c r="L28" s="19">
        <f>IF((24)-'Calendar Helpers'!$D$11+1&gt;=1,IF((24)-'Calendar Helpers'!$D$11+1&lt;='Calendar Helpers'!$C$11,(24)-'Calendar Helpers'!$D$11+1,""),"")</f>
      </c>
      <c r="M28" s="19">
        <f>IF((25)-'Calendar Helpers'!$D$11+1&gt;=1,IF((25)-'Calendar Helpers'!$D$11+1&lt;='Calendar Helpers'!$C$11,(25)-'Calendar Helpers'!$D$11+1,""),"")</f>
      </c>
      <c r="N28" s="19">
        <f>IF((26)-'Calendar Helpers'!$D$11+1&gt;=1,IF((26)-'Calendar Helpers'!$D$11+1&lt;='Calendar Helpers'!$C$11,(26)-'Calendar Helpers'!$D$11+1,""),"")</f>
      </c>
      <c r="O28" s="19">
        <f>IF((27)-'Calendar Helpers'!$D$11+1&gt;=1,IF((27)-'Calendar Helpers'!$D$11+1&lt;='Calendar Helpers'!$C$11,(27)-'Calendar Helpers'!$D$11+1,""),"")</f>
      </c>
      <c r="Q28" s="19">
        <f>IF((21)-'Calendar Helpers'!$D$12+1&gt;=1,IF((21)-'Calendar Helpers'!$D$12+1&lt;='Calendar Helpers'!$C$12,(21)-'Calendar Helpers'!$D$12+1,""),"")</f>
      </c>
      <c r="R28" s="19">
        <f>IF((22)-'Calendar Helpers'!$D$12+1&gt;=1,IF((22)-'Calendar Helpers'!$D$12+1&lt;='Calendar Helpers'!$C$12,(22)-'Calendar Helpers'!$D$12+1,""),"")</f>
      </c>
      <c r="S28" s="19">
        <f>IF((23)-'Calendar Helpers'!$D$12+1&gt;=1,IF((23)-'Calendar Helpers'!$D$12+1&lt;='Calendar Helpers'!$C$12,(23)-'Calendar Helpers'!$D$12+1,""),"")</f>
      </c>
      <c r="T28" s="19">
        <f>IF((24)-'Calendar Helpers'!$D$12+1&gt;=1,IF((24)-'Calendar Helpers'!$D$12+1&lt;='Calendar Helpers'!$C$12,(24)-'Calendar Helpers'!$D$12+1,""),"")</f>
      </c>
      <c r="U28" s="19">
        <f>IF((25)-'Calendar Helpers'!$D$12+1&gt;=1,IF((25)-'Calendar Helpers'!$D$12+1&lt;='Calendar Helpers'!$C$12,(25)-'Calendar Helpers'!$D$12+1,""),"")</f>
      </c>
      <c r="V28" s="19">
        <f>IF((26)-'Calendar Helpers'!$D$12+1&gt;=1,IF((26)-'Calendar Helpers'!$D$12+1&lt;='Calendar Helpers'!$C$12,(26)-'Calendar Helpers'!$D$12+1,""),"")</f>
      </c>
      <c r="W28" s="19">
        <f>IF((27)-'Calendar Helpers'!$D$12+1&gt;=1,IF((27)-'Calendar Helpers'!$D$12+1&lt;='Calendar Helpers'!$C$12,(27)-'Calendar Helpers'!$D$12+1,""),"")</f>
      </c>
      <c r="Y28" s="19">
        <f>IF((21)-'Calendar Helpers'!$D$13+1&gt;=1,IF((21)-'Calendar Helpers'!$D$13+1&lt;='Calendar Helpers'!$C$13,(21)-'Calendar Helpers'!$D$13+1,""),"")</f>
      </c>
      <c r="Z28" s="19">
        <f>IF((22)-'Calendar Helpers'!$D$13+1&gt;=1,IF((22)-'Calendar Helpers'!$D$13+1&lt;='Calendar Helpers'!$C$13,(22)-'Calendar Helpers'!$D$13+1,""),"")</f>
      </c>
      <c r="AA28" s="19">
        <f>IF((23)-'Calendar Helpers'!$D$13+1&gt;=1,IF((23)-'Calendar Helpers'!$D$13+1&lt;='Calendar Helpers'!$C$13,(23)-'Calendar Helpers'!$D$13+1,""),"")</f>
      </c>
      <c r="AB28" s="19">
        <f>IF((24)-'Calendar Helpers'!$D$13+1&gt;=1,IF((24)-'Calendar Helpers'!$D$13+1&lt;='Calendar Helpers'!$C$13,(24)-'Calendar Helpers'!$D$13+1,""),"")</f>
      </c>
      <c r="AC28" s="19">
        <f>IF((25)-'Calendar Helpers'!$D$13+1&gt;=1,IF((25)-'Calendar Helpers'!$D$13+1&lt;='Calendar Helpers'!$C$13,(25)-'Calendar Helpers'!$D$13+1,""),"")</f>
      </c>
      <c r="AD28" s="19">
        <f>IF((26)-'Calendar Helpers'!$D$13+1&gt;=1,IF((26)-'Calendar Helpers'!$D$13+1&lt;='Calendar Helpers'!$C$13,(26)-'Calendar Helpers'!$D$13+1,""),"")</f>
      </c>
      <c r="AE28" s="19">
        <f>IF((27)-'Calendar Helpers'!$D$13+1&gt;=1,IF((27)-'Calendar Helpers'!$D$13+1&lt;='Calendar Helpers'!$C$13,(27)-'Calendar Helpers'!$D$13+1,""),"")</f>
      </c>
    </row>
    <row r="29" spans="1:31" x14ac:dyDescent="0.25">
      <c r="A29" s="19">
        <f>IF((28)-'Calendar Helpers'!$D$10+1&gt;=1,IF((28)-'Calendar Helpers'!$D$10+1&lt;='Calendar Helpers'!$C$10,(28)-'Calendar Helpers'!$D$10+1,""),"")</f>
      </c>
      <c r="B29" s="19">
        <f>IF((29)-'Calendar Helpers'!$D$10+1&gt;=1,IF((29)-'Calendar Helpers'!$D$10+1&lt;='Calendar Helpers'!$C$10,(29)-'Calendar Helpers'!$D$10+1,""),"")</f>
      </c>
      <c r="C29" s="19">
        <f>IF((30)-'Calendar Helpers'!$D$10+1&gt;=1,IF((30)-'Calendar Helpers'!$D$10+1&lt;='Calendar Helpers'!$C$10,(30)-'Calendar Helpers'!$D$10+1,""),"")</f>
      </c>
      <c r="D29" s="19">
        <f>IF((31)-'Calendar Helpers'!$D$10+1&gt;=1,IF((31)-'Calendar Helpers'!$D$10+1&lt;='Calendar Helpers'!$C$10,(31)-'Calendar Helpers'!$D$10+1,""),"")</f>
      </c>
      <c r="E29" s="19">
        <f>IF((32)-'Calendar Helpers'!$D$10+1&gt;=1,IF((32)-'Calendar Helpers'!$D$10+1&lt;='Calendar Helpers'!$C$10,(32)-'Calendar Helpers'!$D$10+1,""),"")</f>
      </c>
      <c r="F29" s="19">
        <f>IF((33)-'Calendar Helpers'!$D$10+1&gt;=1,IF((33)-'Calendar Helpers'!$D$10+1&lt;='Calendar Helpers'!$C$10,(33)-'Calendar Helpers'!$D$10+1,""),"")</f>
      </c>
      <c r="G29" s="19">
        <f>IF((34)-'Calendar Helpers'!$D$10+1&gt;=1,IF((34)-'Calendar Helpers'!$D$10+1&lt;='Calendar Helpers'!$C$10,(34)-'Calendar Helpers'!$D$10+1,""),"")</f>
      </c>
      <c r="I29" s="19">
        <f>IF((28)-'Calendar Helpers'!$D$11+1&gt;=1,IF((28)-'Calendar Helpers'!$D$11+1&lt;='Calendar Helpers'!$C$11,(28)-'Calendar Helpers'!$D$11+1,""),"")</f>
      </c>
      <c r="J29" s="19">
        <f>IF((29)-'Calendar Helpers'!$D$11+1&gt;=1,IF((29)-'Calendar Helpers'!$D$11+1&lt;='Calendar Helpers'!$C$11,(29)-'Calendar Helpers'!$D$11+1,""),"")</f>
      </c>
      <c r="K29" s="19">
        <f>IF((30)-'Calendar Helpers'!$D$11+1&gt;=1,IF((30)-'Calendar Helpers'!$D$11+1&lt;='Calendar Helpers'!$C$11,(30)-'Calendar Helpers'!$D$11+1,""),"")</f>
      </c>
      <c r="L29" s="19">
        <f>IF((31)-'Calendar Helpers'!$D$11+1&gt;=1,IF((31)-'Calendar Helpers'!$D$11+1&lt;='Calendar Helpers'!$C$11,(31)-'Calendar Helpers'!$D$11+1,""),"")</f>
      </c>
      <c r="M29" s="19">
        <f>IF((32)-'Calendar Helpers'!$D$11+1&gt;=1,IF((32)-'Calendar Helpers'!$D$11+1&lt;='Calendar Helpers'!$C$11,(32)-'Calendar Helpers'!$D$11+1,""),"")</f>
      </c>
      <c r="N29" s="19">
        <f>IF((33)-'Calendar Helpers'!$D$11+1&gt;=1,IF((33)-'Calendar Helpers'!$D$11+1&lt;='Calendar Helpers'!$C$11,(33)-'Calendar Helpers'!$D$11+1,""),"")</f>
      </c>
      <c r="O29" s="19">
        <f>IF((34)-'Calendar Helpers'!$D$11+1&gt;=1,IF((34)-'Calendar Helpers'!$D$11+1&lt;='Calendar Helpers'!$C$11,(34)-'Calendar Helpers'!$D$11+1,""),"")</f>
      </c>
      <c r="Q29" s="19">
        <f>IF((28)-'Calendar Helpers'!$D$12+1&gt;=1,IF((28)-'Calendar Helpers'!$D$12+1&lt;='Calendar Helpers'!$C$12,(28)-'Calendar Helpers'!$D$12+1,""),"")</f>
      </c>
      <c r="R29" s="19">
        <f>IF((29)-'Calendar Helpers'!$D$12+1&gt;=1,IF((29)-'Calendar Helpers'!$D$12+1&lt;='Calendar Helpers'!$C$12,(29)-'Calendar Helpers'!$D$12+1,""),"")</f>
      </c>
      <c r="S29" s="19">
        <f>IF((30)-'Calendar Helpers'!$D$12+1&gt;=1,IF((30)-'Calendar Helpers'!$D$12+1&lt;='Calendar Helpers'!$C$12,(30)-'Calendar Helpers'!$D$12+1,""),"")</f>
      </c>
      <c r="T29" s="19">
        <f>IF((31)-'Calendar Helpers'!$D$12+1&gt;=1,IF((31)-'Calendar Helpers'!$D$12+1&lt;='Calendar Helpers'!$C$12,(31)-'Calendar Helpers'!$D$12+1,""),"")</f>
      </c>
      <c r="U29" s="19">
        <f>IF((32)-'Calendar Helpers'!$D$12+1&gt;=1,IF((32)-'Calendar Helpers'!$D$12+1&lt;='Calendar Helpers'!$C$12,(32)-'Calendar Helpers'!$D$12+1,""),"")</f>
      </c>
      <c r="V29" s="19">
        <f>IF((33)-'Calendar Helpers'!$D$12+1&gt;=1,IF((33)-'Calendar Helpers'!$D$12+1&lt;='Calendar Helpers'!$C$12,(33)-'Calendar Helpers'!$D$12+1,""),"")</f>
      </c>
      <c r="W29" s="19">
        <f>IF((34)-'Calendar Helpers'!$D$12+1&gt;=1,IF((34)-'Calendar Helpers'!$D$12+1&lt;='Calendar Helpers'!$C$12,(34)-'Calendar Helpers'!$D$12+1,""),"")</f>
      </c>
      <c r="Y29" s="19">
        <f>IF((28)-'Calendar Helpers'!$D$13+1&gt;=1,IF((28)-'Calendar Helpers'!$D$13+1&lt;='Calendar Helpers'!$C$13,(28)-'Calendar Helpers'!$D$13+1,""),"")</f>
      </c>
      <c r="Z29" s="19">
        <f>IF((29)-'Calendar Helpers'!$D$13+1&gt;=1,IF((29)-'Calendar Helpers'!$D$13+1&lt;='Calendar Helpers'!$C$13,(29)-'Calendar Helpers'!$D$13+1,""),"")</f>
      </c>
      <c r="AA29" s="19">
        <f>IF((30)-'Calendar Helpers'!$D$13+1&gt;=1,IF((30)-'Calendar Helpers'!$D$13+1&lt;='Calendar Helpers'!$C$13,(30)-'Calendar Helpers'!$D$13+1,""),"")</f>
      </c>
      <c r="AB29" s="19">
        <f>IF((31)-'Calendar Helpers'!$D$13+1&gt;=1,IF((31)-'Calendar Helpers'!$D$13+1&lt;='Calendar Helpers'!$C$13,(31)-'Calendar Helpers'!$D$13+1,""),"")</f>
      </c>
      <c r="AC29" s="19">
        <f>IF((32)-'Calendar Helpers'!$D$13+1&gt;=1,IF((32)-'Calendar Helpers'!$D$13+1&lt;='Calendar Helpers'!$C$13,(32)-'Calendar Helpers'!$D$13+1,""),"")</f>
      </c>
      <c r="AD29" s="19">
        <f>IF((33)-'Calendar Helpers'!$D$13+1&gt;=1,IF((33)-'Calendar Helpers'!$D$13+1&lt;='Calendar Helpers'!$C$13,(33)-'Calendar Helpers'!$D$13+1,""),"")</f>
      </c>
      <c r="AE29" s="19">
        <f>IF((34)-'Calendar Helpers'!$D$13+1&gt;=1,IF((34)-'Calendar Helpers'!$D$13+1&lt;='Calendar Helpers'!$C$13,(34)-'Calendar Helpers'!$D$13+1,""),"")</f>
      </c>
    </row>
    <row r="30" spans="1:31" x14ac:dyDescent="0.25">
      <c r="A30" s="19">
        <f>IF((35)-'Calendar Helpers'!$D$10+1&gt;=1,IF((35)-'Calendar Helpers'!$D$10+1&lt;='Calendar Helpers'!$C$10,(35)-'Calendar Helpers'!$D$10+1,""),"")</f>
      </c>
      <c r="B30" s="19">
        <f>IF((36)-'Calendar Helpers'!$D$10+1&gt;=1,IF((36)-'Calendar Helpers'!$D$10+1&lt;='Calendar Helpers'!$C$10,(36)-'Calendar Helpers'!$D$10+1,""),"")</f>
      </c>
      <c r="C30" s="19">
        <f>IF((37)-'Calendar Helpers'!$D$10+1&gt;=1,IF((37)-'Calendar Helpers'!$D$10+1&lt;='Calendar Helpers'!$C$10,(37)-'Calendar Helpers'!$D$10+1,""),"")</f>
      </c>
      <c r="D30" s="19">
        <f>IF((38)-'Calendar Helpers'!$D$10+1&gt;=1,IF((38)-'Calendar Helpers'!$D$10+1&lt;='Calendar Helpers'!$C$10,(38)-'Calendar Helpers'!$D$10+1,""),"")</f>
      </c>
      <c r="E30" s="19">
        <f>IF((39)-'Calendar Helpers'!$D$10+1&gt;=1,IF((39)-'Calendar Helpers'!$D$10+1&lt;='Calendar Helpers'!$C$10,(39)-'Calendar Helpers'!$D$10+1,""),"")</f>
      </c>
      <c r="F30" s="19">
        <f>IF((40)-'Calendar Helpers'!$D$10+1&gt;=1,IF((40)-'Calendar Helpers'!$D$10+1&lt;='Calendar Helpers'!$C$10,(40)-'Calendar Helpers'!$D$10+1,""),"")</f>
      </c>
      <c r="G30" s="19">
        <f>IF((41)-'Calendar Helpers'!$D$10+1&gt;=1,IF((41)-'Calendar Helpers'!$D$10+1&lt;='Calendar Helpers'!$C$10,(41)-'Calendar Helpers'!$D$10+1,""),"")</f>
      </c>
      <c r="I30" s="19">
        <f>IF((35)-'Calendar Helpers'!$D$11+1&gt;=1,IF((35)-'Calendar Helpers'!$D$11+1&lt;='Calendar Helpers'!$C$11,(35)-'Calendar Helpers'!$D$11+1,""),"")</f>
      </c>
      <c r="J30" s="19">
        <f>IF((36)-'Calendar Helpers'!$D$11+1&gt;=1,IF((36)-'Calendar Helpers'!$D$11+1&lt;='Calendar Helpers'!$C$11,(36)-'Calendar Helpers'!$D$11+1,""),"")</f>
      </c>
      <c r="K30" s="19">
        <f>IF((37)-'Calendar Helpers'!$D$11+1&gt;=1,IF((37)-'Calendar Helpers'!$D$11+1&lt;='Calendar Helpers'!$C$11,(37)-'Calendar Helpers'!$D$11+1,""),"")</f>
      </c>
      <c r="L30" s="19">
        <f>IF((38)-'Calendar Helpers'!$D$11+1&gt;=1,IF((38)-'Calendar Helpers'!$D$11+1&lt;='Calendar Helpers'!$C$11,(38)-'Calendar Helpers'!$D$11+1,""),"")</f>
      </c>
      <c r="M30" s="19">
        <f>IF((39)-'Calendar Helpers'!$D$11+1&gt;=1,IF((39)-'Calendar Helpers'!$D$11+1&lt;='Calendar Helpers'!$C$11,(39)-'Calendar Helpers'!$D$11+1,""),"")</f>
      </c>
      <c r="N30" s="19">
        <f>IF((40)-'Calendar Helpers'!$D$11+1&gt;=1,IF((40)-'Calendar Helpers'!$D$11+1&lt;='Calendar Helpers'!$C$11,(40)-'Calendar Helpers'!$D$11+1,""),"")</f>
      </c>
      <c r="O30" s="19">
        <f>IF((41)-'Calendar Helpers'!$D$11+1&gt;=1,IF((41)-'Calendar Helpers'!$D$11+1&lt;='Calendar Helpers'!$C$11,(41)-'Calendar Helpers'!$D$11+1,""),"")</f>
      </c>
      <c r="Q30" s="19">
        <f>IF((35)-'Calendar Helpers'!$D$12+1&gt;=1,IF((35)-'Calendar Helpers'!$D$12+1&lt;='Calendar Helpers'!$C$12,(35)-'Calendar Helpers'!$D$12+1,""),"")</f>
      </c>
      <c r="R30" s="19">
        <f>IF((36)-'Calendar Helpers'!$D$12+1&gt;=1,IF((36)-'Calendar Helpers'!$D$12+1&lt;='Calendar Helpers'!$C$12,(36)-'Calendar Helpers'!$D$12+1,""),"")</f>
      </c>
      <c r="S30" s="19">
        <f>IF((37)-'Calendar Helpers'!$D$12+1&gt;=1,IF((37)-'Calendar Helpers'!$D$12+1&lt;='Calendar Helpers'!$C$12,(37)-'Calendar Helpers'!$D$12+1,""),"")</f>
      </c>
      <c r="T30" s="19">
        <f>IF((38)-'Calendar Helpers'!$D$12+1&gt;=1,IF((38)-'Calendar Helpers'!$D$12+1&lt;='Calendar Helpers'!$C$12,(38)-'Calendar Helpers'!$D$12+1,""),"")</f>
      </c>
      <c r="U30" s="19">
        <f>IF((39)-'Calendar Helpers'!$D$12+1&gt;=1,IF((39)-'Calendar Helpers'!$D$12+1&lt;='Calendar Helpers'!$C$12,(39)-'Calendar Helpers'!$D$12+1,""),"")</f>
      </c>
      <c r="V30" s="19">
        <f>IF((40)-'Calendar Helpers'!$D$12+1&gt;=1,IF((40)-'Calendar Helpers'!$D$12+1&lt;='Calendar Helpers'!$C$12,(40)-'Calendar Helpers'!$D$12+1,""),"")</f>
      </c>
      <c r="W30" s="19">
        <f>IF((41)-'Calendar Helpers'!$D$12+1&gt;=1,IF((41)-'Calendar Helpers'!$D$12+1&lt;='Calendar Helpers'!$C$12,(41)-'Calendar Helpers'!$D$12+1,""),"")</f>
      </c>
      <c r="Y30" s="19">
        <f>IF((35)-'Calendar Helpers'!$D$13+1&gt;=1,IF((35)-'Calendar Helpers'!$D$13+1&lt;='Calendar Helpers'!$C$13,(35)-'Calendar Helpers'!$D$13+1,""),"")</f>
      </c>
      <c r="Z30" s="19">
        <f>IF((36)-'Calendar Helpers'!$D$13+1&gt;=1,IF((36)-'Calendar Helpers'!$D$13+1&lt;='Calendar Helpers'!$C$13,(36)-'Calendar Helpers'!$D$13+1,""),"")</f>
      </c>
      <c r="AA30" s="19">
        <f>IF((37)-'Calendar Helpers'!$D$13+1&gt;=1,IF((37)-'Calendar Helpers'!$D$13+1&lt;='Calendar Helpers'!$C$13,(37)-'Calendar Helpers'!$D$13+1,""),"")</f>
      </c>
      <c r="AB30" s="19">
        <f>IF((38)-'Calendar Helpers'!$D$13+1&gt;=1,IF((38)-'Calendar Helpers'!$D$13+1&lt;='Calendar Helpers'!$C$13,(38)-'Calendar Helpers'!$D$13+1,""),"")</f>
      </c>
      <c r="AC30" s="19">
        <f>IF((39)-'Calendar Helpers'!$D$13+1&gt;=1,IF((39)-'Calendar Helpers'!$D$13+1&lt;='Calendar Helpers'!$C$13,(39)-'Calendar Helpers'!$D$13+1,""),"")</f>
      </c>
      <c r="AD30" s="19">
        <f>IF((40)-'Calendar Helpers'!$D$13+1&gt;=1,IF((40)-'Calendar Helpers'!$D$13+1&lt;='Calendar Helpers'!$C$13,(40)-'Calendar Helpers'!$D$13+1,""),"")</f>
      </c>
      <c r="AE30" s="19">
        <f>IF((41)-'Calendar Helpers'!$D$13+1&gt;=1,IF((41)-'Calendar Helpers'!$D$13+1&lt;='Calendar Helpers'!$C$13,(41)-'Calendar Helpers'!$D$13+1,""),"")</f>
      </c>
    </row>
  </sheetData>
  <mergeCells count="14">
    <mergeCell ref="A1:AF1"/>
    <mergeCell ref="A3:J3"/>
    <mergeCell ref="A5:G5"/>
    <mergeCell ref="I5:O5"/>
    <mergeCell ref="Q5:W5"/>
    <mergeCell ref="Y5:AE5"/>
    <mergeCell ref="A14:G14"/>
    <mergeCell ref="I14:O14"/>
    <mergeCell ref="Q14:W14"/>
    <mergeCell ref="Y14:AE14"/>
    <mergeCell ref="A23:G23"/>
    <mergeCell ref="I23:O23"/>
    <mergeCell ref="Q23:W23"/>
    <mergeCell ref="Y23:AE23"/>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30" customWidth="1"/>
    <col min="3" max="3" width="14" customWidth="1"/>
    <col min="4" max="4" width="20" customWidth="1"/>
  </cols>
  <sheetData>
    <row r="1" ht="30" customHeight="1" spans="1:4" x14ac:dyDescent="0.25">
      <c r="A1" s="2" t="s">
        <v>35</v>
      </c>
      <c r="B1" s="2"/>
      <c r="C1" s="2"/>
      <c r="D1" s="2"/>
    </row>
    <row r="2" spans="2:4" x14ac:dyDescent="0.25">
      <c r="B2" s="2"/>
      <c r="D2" s="2"/>
    </row>
    <row r="3" ht="30" customHeight="1" spans="1:4" x14ac:dyDescent="0.25">
      <c r="A3" s="20" t="s">
        <v>36</v>
      </c>
      <c r="B3" s="20" t="s">
        <v>37</v>
      </c>
      <c r="C3" s="20" t="s">
        <v>38</v>
      </c>
      <c r="D3" s="20" t="s">
        <v>39</v>
      </c>
    </row>
    <row r="4" spans="1:4" x14ac:dyDescent="0.25">
      <c r="A4" s="21">
        <v>46023</v>
      </c>
      <c r="B4" s="22" t="s">
        <v>40</v>
      </c>
      <c r="C4" s="23" t="s">
        <v>41</v>
      </c>
      <c r="D4" s="22" t="s">
        <v>42</v>
      </c>
    </row>
    <row r="5" spans="1:4" x14ac:dyDescent="0.25">
      <c r="A5" s="21">
        <v>46037</v>
      </c>
      <c r="B5" s="22" t="s">
        <v>43</v>
      </c>
      <c r="C5" s="23" t="s">
        <v>44</v>
      </c>
      <c r="D5" s="22" t="s">
        <v>45</v>
      </c>
    </row>
    <row r="6" spans="1:4" x14ac:dyDescent="0.25">
      <c r="A6" s="21">
        <v>46052</v>
      </c>
      <c r="B6" s="22" t="s">
        <v>46</v>
      </c>
      <c r="C6" s="23" t="s">
        <v>47</v>
      </c>
      <c r="D6" s="22" t="s">
        <v>48</v>
      </c>
    </row>
    <row r="7" spans="1:4" x14ac:dyDescent="0.25">
      <c r="A7" s="21">
        <v>46064</v>
      </c>
      <c r="B7" s="22" t="s">
        <v>49</v>
      </c>
      <c r="C7" s="23" t="s">
        <v>50</v>
      </c>
      <c r="D7" s="22" t="s">
        <v>51</v>
      </c>
    </row>
    <row r="8" spans="1:4" x14ac:dyDescent="0.25">
      <c r="A8" s="21">
        <v>46073</v>
      </c>
      <c r="B8" s="22" t="s">
        <v>52</v>
      </c>
      <c r="C8" s="23" t="s">
        <v>53</v>
      </c>
      <c r="D8" s="22" t="s">
        <v>54</v>
      </c>
    </row>
    <row r="9" spans="1:4" x14ac:dyDescent="0.25">
      <c r="A9" s="21">
        <v>46086</v>
      </c>
      <c r="B9" s="22" t="s">
        <v>55</v>
      </c>
      <c r="C9" s="23" t="s">
        <v>44</v>
      </c>
      <c r="D9" s="22" t="s">
        <v>56</v>
      </c>
    </row>
    <row r="10" spans="1:4" x14ac:dyDescent="0.25">
      <c r="A10" s="21">
        <v>46097</v>
      </c>
      <c r="B10" s="22" t="s">
        <v>57</v>
      </c>
      <c r="C10" s="23" t="s">
        <v>47</v>
      </c>
      <c r="D10" s="22" t="s">
        <v>58</v>
      </c>
    </row>
    <row r="11" spans="1:4" x14ac:dyDescent="0.25">
      <c r="A11" s="21">
        <v>46122</v>
      </c>
      <c r="B11" s="22" t="s">
        <v>59</v>
      </c>
      <c r="C11" s="23" t="s">
        <v>50</v>
      </c>
      <c r="D11" s="22" t="s">
        <v>60</v>
      </c>
    </row>
    <row r="12" spans="1:4" x14ac:dyDescent="0.25">
      <c r="A12" s="21">
        <v>46134</v>
      </c>
      <c r="B12" s="22" t="s">
        <v>61</v>
      </c>
      <c r="C12" s="23" t="s">
        <v>44</v>
      </c>
      <c r="D12" s="22" t="s">
        <v>62</v>
      </c>
    </row>
    <row r="13" spans="1:4" x14ac:dyDescent="0.25">
      <c r="A13" s="21">
        <v>46143</v>
      </c>
      <c r="B13" s="22" t="s">
        <v>63</v>
      </c>
      <c r="C13" s="23" t="s">
        <v>47</v>
      </c>
      <c r="D13" s="22" t="s">
        <v>64</v>
      </c>
    </row>
    <row r="14" spans="1:4" x14ac:dyDescent="0.25">
      <c r="A14" s="21">
        <v>46167</v>
      </c>
      <c r="B14" s="22" t="s">
        <v>65</v>
      </c>
      <c r="C14" s="23" t="s">
        <v>41</v>
      </c>
      <c r="D14" s="22" t="s">
        <v>42</v>
      </c>
    </row>
    <row r="15" spans="1:4" x14ac:dyDescent="0.25">
      <c r="A15" s="21">
        <v>46178</v>
      </c>
      <c r="B15" s="22" t="s">
        <v>66</v>
      </c>
      <c r="C15" s="23" t="s">
        <v>53</v>
      </c>
      <c r="D15" s="22" t="s">
        <v>67</v>
      </c>
    </row>
    <row r="16" spans="1:4" x14ac:dyDescent="0.25">
      <c r="A16" s="21">
        <v>46191</v>
      </c>
      <c r="B16" s="22" t="s">
        <v>68</v>
      </c>
      <c r="C16" s="23" t="s">
        <v>44</v>
      </c>
      <c r="D16" s="22" t="s">
        <v>58</v>
      </c>
    </row>
    <row r="17" spans="1:4" x14ac:dyDescent="0.25">
      <c r="A17" s="21">
        <v>46206</v>
      </c>
      <c r="B17" s="22" t="s">
        <v>69</v>
      </c>
      <c r="C17" s="23" t="s">
        <v>41</v>
      </c>
      <c r="D17" s="22" t="s">
        <v>42</v>
      </c>
    </row>
    <row r="18" spans="1:4" x14ac:dyDescent="0.25">
      <c r="A18" s="21">
        <v>46223</v>
      </c>
      <c r="B18" s="22" t="s">
        <v>70</v>
      </c>
      <c r="C18" s="23" t="s">
        <v>50</v>
      </c>
      <c r="D18" s="22" t="s">
        <v>51</v>
      </c>
    </row>
    <row r="19" spans="1:4" x14ac:dyDescent="0.25">
      <c r="A19" s="21">
        <v>46241</v>
      </c>
      <c r="B19" s="22" t="s">
        <v>71</v>
      </c>
      <c r="C19" s="23" t="s">
        <v>47</v>
      </c>
      <c r="D19" s="22" t="s">
        <v>48</v>
      </c>
    </row>
    <row r="20" spans="1:4" x14ac:dyDescent="0.25">
      <c r="A20" s="21">
        <v>46253</v>
      </c>
      <c r="B20" s="22" t="s">
        <v>72</v>
      </c>
      <c r="C20" s="23" t="s">
        <v>44</v>
      </c>
      <c r="D20" s="22" t="s">
        <v>62</v>
      </c>
    </row>
    <row r="21" spans="1:4" x14ac:dyDescent="0.25">
      <c r="A21" s="21">
        <v>46272</v>
      </c>
      <c r="B21" s="22" t="s">
        <v>73</v>
      </c>
      <c r="C21" s="23" t="s">
        <v>41</v>
      </c>
      <c r="D21" s="22" t="s">
        <v>42</v>
      </c>
    </row>
    <row r="22" spans="1:4" x14ac:dyDescent="0.25">
      <c r="A22" s="21">
        <v>46279</v>
      </c>
      <c r="B22" s="22" t="s">
        <v>74</v>
      </c>
      <c r="C22" s="23" t="s">
        <v>53</v>
      </c>
      <c r="D22" s="22" t="s">
        <v>75</v>
      </c>
    </row>
    <row r="23" spans="1:4" x14ac:dyDescent="0.25">
      <c r="A23" s="21">
        <v>46297</v>
      </c>
      <c r="B23" s="22" t="s">
        <v>76</v>
      </c>
      <c r="C23" s="23" t="s">
        <v>44</v>
      </c>
      <c r="D23" s="22" t="s">
        <v>56</v>
      </c>
    </row>
    <row r="24" spans="1:4" x14ac:dyDescent="0.25">
      <c r="A24" s="21">
        <v>46311</v>
      </c>
      <c r="B24" s="22" t="s">
        <v>77</v>
      </c>
      <c r="C24" s="23" t="s">
        <v>47</v>
      </c>
      <c r="D24" s="22" t="s">
        <v>78</v>
      </c>
    </row>
    <row r="25" spans="1:4" x14ac:dyDescent="0.25">
      <c r="A25" s="21">
        <v>46331</v>
      </c>
      <c r="B25" s="22" t="s">
        <v>79</v>
      </c>
      <c r="C25" s="23" t="s">
        <v>50</v>
      </c>
      <c r="D25" s="22" t="s">
        <v>51</v>
      </c>
    </row>
    <row r="26" spans="1:4" x14ac:dyDescent="0.25">
      <c r="A26" s="21">
        <v>46352</v>
      </c>
      <c r="B26" s="22" t="s">
        <v>80</v>
      </c>
      <c r="C26" s="23" t="s">
        <v>41</v>
      </c>
      <c r="D26" s="22" t="s">
        <v>42</v>
      </c>
    </row>
    <row r="27" spans="1:4" x14ac:dyDescent="0.25">
      <c r="A27" s="21">
        <v>46360</v>
      </c>
      <c r="B27" s="22" t="s">
        <v>81</v>
      </c>
      <c r="C27" s="23" t="s">
        <v>44</v>
      </c>
      <c r="D27" s="22" t="s">
        <v>45</v>
      </c>
    </row>
    <row r="28" spans="1:4" x14ac:dyDescent="0.25">
      <c r="A28" s="21">
        <v>46381</v>
      </c>
      <c r="B28" s="22" t="s">
        <v>82</v>
      </c>
      <c r="C28" s="23" t="s">
        <v>41</v>
      </c>
      <c r="D28" s="22" t="s">
        <v>42</v>
      </c>
    </row>
  </sheetData>
  <mergeCells count="1">
    <mergeCell ref="A1:D1"/>
  </mergeCells>
  <dataValidations count="2">
    <dataValidation type="list" showErrorMessage="1" errorTitle="Invalid category" error="Choose one of: Meeting, Deadline, Marketing, Personal, Holiday" sqref="C10:C28">
      <formula1>"Meeting,Deadline,Marketing,Personal,Holiday"</formula1>
    </dataValidation>
    <dataValidation type="list" showErrorMessage="1" errorTitle="Invalid category" error="Choose one of: Meeting, Deadline, Marketing, Personal, Holiday" sqref="C4:C28">
      <formula1>"Meeting,Deadline,Marketing,Personal,Holiday"</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howGridLines="0"/>
  </sheetViews>
  <sheetFormatPr defaultRowHeight="15" outlineLevelRow="0" outlineLevelCol="0" x14ac:dyDescent="55"/>
  <cols>
    <col min="1" max="1" width="14" customWidth="1"/>
    <col min="2" max="2" width="10" customWidth="1"/>
    <col min="3" max="3" width="8" customWidth="1"/>
    <col min="4" max="4" width="16" customWidth="1"/>
    <col min="5" max="6" width="10" customWidth="1"/>
  </cols>
  <sheetData>
    <row r="1" ht="30" customHeight="1" spans="1:6" x14ac:dyDescent="0.25">
      <c r="A1" s="2" t="s">
        <v>83</v>
      </c>
      <c r="B1" s="2"/>
      <c r="C1" s="2"/>
      <c r="D1" s="2"/>
      <c r="E1" s="2"/>
      <c r="F1" s="2"/>
    </row>
    <row r="3" spans="1:5" x14ac:dyDescent="0.25">
      <c r="A3" s="24" t="s">
        <v>84</v>
      </c>
      <c r="B3" s="24"/>
      <c r="D3" s="24" t="s">
        <v>85</v>
      </c>
      <c r="E3" s="24"/>
    </row>
    <row r="4" ht="30" customHeight="1" spans="1:5" x14ac:dyDescent="0.25">
      <c r="A4" s="20" t="s">
        <v>86</v>
      </c>
      <c r="B4" s="20" t="s">
        <v>10</v>
      </c>
      <c r="C4" s="20" t="s">
        <v>20</v>
      </c>
      <c r="D4" s="20" t="s">
        <v>38</v>
      </c>
      <c r="E4" s="20" t="s">
        <v>10</v>
      </c>
    </row>
    <row r="5" spans="1:5" x14ac:dyDescent="0.25">
      <c r="A5" s="25">
        <f>TEXT(DATE(Settings!$B$3,1,1),"mmmm")</f>
      </c>
      <c r="B5" s="26">
        <f>COUNTIFS(Events!$A$4:$A$28,"&gt;="&amp;DATE(Settings!$B$3,1,1),Events!$A$4:$A$28,"&lt;="&amp;EOMONTH(DATE(Settings!$B$3,1,1),0))</f>
      </c>
      <c r="D5" s="27" t="s">
        <v>44</v>
      </c>
      <c r="E5" s="26">
        <f>COUNTIF(Events!$C$4:$C$28,D5)</f>
      </c>
    </row>
    <row r="6" spans="1:5" x14ac:dyDescent="0.25">
      <c r="A6" s="25">
        <f>TEXT(DATE(Settings!$B$3,2,1),"mmmm")</f>
      </c>
      <c r="B6" s="26">
        <f>COUNTIFS(Events!$A$4:$A$28,"&gt;="&amp;DATE(Settings!$B$3,2,1),Events!$A$4:$A$28,"&lt;="&amp;EOMONTH(DATE(Settings!$B$3,2,1),0))</f>
      </c>
      <c r="D6" s="27" t="s">
        <v>47</v>
      </c>
      <c r="E6" s="26">
        <f>COUNTIF(Events!$C$4:$C$28,D6)</f>
      </c>
    </row>
    <row r="7" spans="1:5" x14ac:dyDescent="0.25">
      <c r="A7" s="25">
        <f>TEXT(DATE(Settings!$B$3,3,1),"mmmm")</f>
      </c>
      <c r="B7" s="26">
        <f>COUNTIFS(Events!$A$4:$A$28,"&gt;="&amp;DATE(Settings!$B$3,3,1),Events!$A$4:$A$28,"&lt;="&amp;EOMONTH(DATE(Settings!$B$3,3,1),0))</f>
      </c>
      <c r="D7" s="27" t="s">
        <v>50</v>
      </c>
      <c r="E7" s="26">
        <f>COUNTIF(Events!$C$4:$C$28,D7)</f>
      </c>
    </row>
    <row r="8" spans="1:5" x14ac:dyDescent="0.25">
      <c r="A8" s="25">
        <f>TEXT(DATE(Settings!$B$3,4,1),"mmmm")</f>
      </c>
      <c r="B8" s="26">
        <f>COUNTIFS(Events!$A$4:$A$28,"&gt;="&amp;DATE(Settings!$B$3,4,1),Events!$A$4:$A$28,"&lt;="&amp;EOMONTH(DATE(Settings!$B$3,4,1),0))</f>
      </c>
      <c r="D8" s="27" t="s">
        <v>53</v>
      </c>
      <c r="E8" s="26">
        <f>COUNTIF(Events!$C$4:$C$28,D8)</f>
      </c>
    </row>
    <row r="9" spans="1:5" x14ac:dyDescent="0.25">
      <c r="A9" s="25">
        <f>TEXT(DATE(Settings!$B$3,5,1),"mmmm")</f>
      </c>
      <c r="B9" s="26">
        <f>COUNTIFS(Events!$A$4:$A$28,"&gt;="&amp;DATE(Settings!$B$3,5,1),Events!$A$4:$A$28,"&lt;="&amp;EOMONTH(DATE(Settings!$B$3,5,1),0))</f>
      </c>
      <c r="D9" s="27" t="s">
        <v>41</v>
      </c>
      <c r="E9" s="26">
        <f>COUNTIF(Events!$C$4:$C$28,D9)</f>
      </c>
    </row>
    <row r="10" spans="1:2" x14ac:dyDescent="0.25">
      <c r="A10" s="25">
        <f>TEXT(DATE(Settings!$B$3,6,1),"mmmm")</f>
      </c>
      <c r="B10" s="26">
        <f>COUNTIFS(Events!$A$4:$A$28,"&gt;="&amp;DATE(Settings!$B$3,6,1),Events!$A$4:$A$28,"&lt;="&amp;EOMONTH(DATE(Settings!$B$3,6,1),0))</f>
      </c>
    </row>
    <row r="11" spans="1:2" x14ac:dyDescent="0.25">
      <c r="A11" s="25">
        <f>TEXT(DATE(Settings!$B$3,7,1),"mmmm")</f>
      </c>
      <c r="B11" s="26">
        <f>COUNTIFS(Events!$A$4:$A$28,"&gt;="&amp;DATE(Settings!$B$3,7,1),Events!$A$4:$A$28,"&lt;="&amp;EOMONTH(DATE(Settings!$B$3,7,1),0))</f>
      </c>
    </row>
    <row r="12" spans="1:2" x14ac:dyDescent="0.25">
      <c r="A12" s="25">
        <f>TEXT(DATE(Settings!$B$3,8,1),"mmmm")</f>
      </c>
      <c r="B12" s="26">
        <f>COUNTIFS(Events!$A$4:$A$28,"&gt;="&amp;DATE(Settings!$B$3,8,1),Events!$A$4:$A$28,"&lt;="&amp;EOMONTH(DATE(Settings!$B$3,8,1),0))</f>
      </c>
    </row>
    <row r="13" spans="1:2" x14ac:dyDescent="0.25">
      <c r="A13" s="25">
        <f>TEXT(DATE(Settings!$B$3,9,1),"mmmm")</f>
      </c>
      <c r="B13" s="26">
        <f>COUNTIFS(Events!$A$4:$A$28,"&gt;="&amp;DATE(Settings!$B$3,9,1),Events!$A$4:$A$28,"&lt;="&amp;EOMONTH(DATE(Settings!$B$3,9,1),0))</f>
      </c>
    </row>
    <row r="14" spans="1:2" x14ac:dyDescent="0.25">
      <c r="A14" s="25">
        <f>TEXT(DATE(Settings!$B$3,10,1),"mmmm")</f>
      </c>
      <c r="B14" s="26">
        <f>COUNTIFS(Events!$A$4:$A$28,"&gt;="&amp;DATE(Settings!$B$3,10,1),Events!$A$4:$A$28,"&lt;="&amp;EOMONTH(DATE(Settings!$B$3,10,1),0))</f>
      </c>
    </row>
    <row r="15" spans="1:2" x14ac:dyDescent="0.25">
      <c r="A15" s="25">
        <f>TEXT(DATE(Settings!$B$3,11,1),"mmmm")</f>
      </c>
      <c r="B15" s="26">
        <f>COUNTIFS(Events!$A$4:$A$28,"&gt;="&amp;DATE(Settings!$B$3,11,1),Events!$A$4:$A$28,"&lt;="&amp;EOMONTH(DATE(Settings!$B$3,11,1),0))</f>
      </c>
    </row>
    <row r="16" spans="1:2" x14ac:dyDescent="0.25">
      <c r="A16" s="25">
        <f>TEXT(DATE(Settings!$B$3,12,1),"mmmm")</f>
      </c>
      <c r="B16" s="26">
        <f>COUNTIFS(Events!$A$4:$A$28,"&gt;="&amp;DATE(Settings!$B$3,12,1),Events!$A$4:$A$28,"&lt;="&amp;EOMONTH(DATE(Settings!$B$3,12,1),0))</f>
      </c>
    </row>
    <row r="18" ht="28" customHeight="1" spans="1:6" x14ac:dyDescent="0.25">
      <c r="A18" s="28" t="s">
        <v>87</v>
      </c>
      <c r="B18" s="28"/>
      <c r="C18" s="29">
        <f>SUM(B5:B16)</f>
      </c>
      <c r="D18" s="28" t="s">
        <v>88</v>
      </c>
      <c r="E18" s="28"/>
      <c r="F18" s="29">
        <f>SUM(E5:E9)</f>
      </c>
    </row>
    <row r="21" ht="24" customHeight="1" spans="1:6" x14ac:dyDescent="0.25">
      <c r="A21" s="30" t="s">
        <v>89</v>
      </c>
      <c r="B21" s="30"/>
      <c r="C21" s="30"/>
      <c r="D21" s="30"/>
      <c r="E21" s="30"/>
      <c r="F21" s="30"/>
    </row>
  </sheetData>
  <mergeCells count="6">
    <mergeCell ref="A1:F1"/>
    <mergeCell ref="A3:B3"/>
    <mergeCell ref="D3:E3"/>
    <mergeCell ref="A18:B18"/>
    <mergeCell ref="D18:E18"/>
    <mergeCell ref="A21:F21"/>
  </mergeCells>
  <hyperlinks>
    <hyperlink ref="A21" r:id="rId1"/>
  </hyperlink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FormatPr defaultRowHeight="15" outlineLevelRow="0" outlineLevelCol="0" x14ac:dyDescent="55"/>
  <cols>
    <col min="1" max="1" width="10" customWidth="1"/>
    <col min="2" max="2" width="12" customWidth="1"/>
    <col min="3" max="3" width="14" customWidth="1"/>
    <col min="4" max="4" width="10" customWidth="1"/>
  </cols>
  <sheetData>
    <row r="1" ht="30" customHeight="1" spans="1:4" x14ac:dyDescent="0.25">
      <c r="A1" s="20" t="s">
        <v>90</v>
      </c>
      <c r="B1" s="20" t="s">
        <v>91</v>
      </c>
      <c r="C1" s="20" t="s">
        <v>92</v>
      </c>
      <c r="D1" s="20" t="s">
        <v>93</v>
      </c>
    </row>
    <row r="2" spans="1:4" x14ac:dyDescent="0.25">
      <c r="A2">
        <v>1</v>
      </c>
      <c r="B2" s="31">
        <f>DATE(Settings!$B$3,1,1)</f>
      </c>
      <c r="C2">
        <f>DAY(EOMONTH(B2,0))</f>
      </c>
      <c r="D2">
        <f>WEEKDAY(B2,IF(Settings!$B$4="Monday",2,1))-1</f>
      </c>
    </row>
    <row r="3" spans="1:4" x14ac:dyDescent="0.25">
      <c r="A3">
        <v>2</v>
      </c>
      <c r="B3" s="31">
        <f>DATE(Settings!$B$3,2,1)</f>
      </c>
      <c r="C3">
        <f>DAY(EOMONTH(B3,0))</f>
      </c>
      <c r="D3">
        <f>WEEKDAY(B3,IF(Settings!$B$4="Monday",2,1))-1</f>
      </c>
    </row>
    <row r="4" spans="1:4" x14ac:dyDescent="0.25">
      <c r="A4">
        <v>3</v>
      </c>
      <c r="B4" s="31">
        <f>DATE(Settings!$B$3,3,1)</f>
      </c>
      <c r="C4">
        <f>DAY(EOMONTH(B4,0))</f>
      </c>
      <c r="D4">
        <f>WEEKDAY(B4,IF(Settings!$B$4="Monday",2,1))-1</f>
      </c>
    </row>
    <row r="5" spans="1:4" x14ac:dyDescent="0.25">
      <c r="A5">
        <v>4</v>
      </c>
      <c r="B5" s="31">
        <f>DATE(Settings!$B$3,4,1)</f>
      </c>
      <c r="C5">
        <f>DAY(EOMONTH(B5,0))</f>
      </c>
      <c r="D5">
        <f>WEEKDAY(B5,IF(Settings!$B$4="Monday",2,1))-1</f>
      </c>
    </row>
    <row r="6" spans="1:4" x14ac:dyDescent="0.25">
      <c r="A6">
        <v>5</v>
      </c>
      <c r="B6" s="31">
        <f>DATE(Settings!$B$3,5,1)</f>
      </c>
      <c r="C6">
        <f>DAY(EOMONTH(B6,0))</f>
      </c>
      <c r="D6">
        <f>WEEKDAY(B6,IF(Settings!$B$4="Monday",2,1))-1</f>
      </c>
    </row>
    <row r="7" spans="1:4" x14ac:dyDescent="0.25">
      <c r="A7">
        <v>6</v>
      </c>
      <c r="B7" s="31">
        <f>DATE(Settings!$B$3,6,1)</f>
      </c>
      <c r="C7">
        <f>DAY(EOMONTH(B7,0))</f>
      </c>
      <c r="D7">
        <f>WEEKDAY(B7,IF(Settings!$B$4="Monday",2,1))-1</f>
      </c>
    </row>
    <row r="8" spans="1:4" x14ac:dyDescent="0.25">
      <c r="A8">
        <v>7</v>
      </c>
      <c r="B8" s="31">
        <f>DATE(Settings!$B$3,7,1)</f>
      </c>
      <c r="C8">
        <f>DAY(EOMONTH(B8,0))</f>
      </c>
      <c r="D8">
        <f>WEEKDAY(B8,IF(Settings!$B$4="Monday",2,1))-1</f>
      </c>
    </row>
    <row r="9" spans="1:4" x14ac:dyDescent="0.25">
      <c r="A9">
        <v>8</v>
      </c>
      <c r="B9" s="31">
        <f>DATE(Settings!$B$3,8,1)</f>
      </c>
      <c r="C9">
        <f>DAY(EOMONTH(B9,0))</f>
      </c>
      <c r="D9">
        <f>WEEKDAY(B9,IF(Settings!$B$4="Monday",2,1))-1</f>
      </c>
    </row>
    <row r="10" spans="1:4" x14ac:dyDescent="0.25">
      <c r="A10">
        <v>9</v>
      </c>
      <c r="B10" s="31">
        <f>DATE(Settings!$B$3,9,1)</f>
      </c>
      <c r="C10">
        <f>DAY(EOMONTH(B10,0))</f>
      </c>
      <c r="D10">
        <f>WEEKDAY(B10,IF(Settings!$B$4="Monday",2,1))-1</f>
      </c>
    </row>
    <row r="11" spans="1:4" x14ac:dyDescent="0.25">
      <c r="A11">
        <v>10</v>
      </c>
      <c r="B11" s="31">
        <f>DATE(Settings!$B$3,10,1)</f>
      </c>
      <c r="C11">
        <f>DAY(EOMONTH(B11,0))</f>
      </c>
      <c r="D11">
        <f>WEEKDAY(B11,IF(Settings!$B$4="Monday",2,1))-1</f>
      </c>
    </row>
    <row r="12" spans="1:4" x14ac:dyDescent="0.25">
      <c r="A12">
        <v>11</v>
      </c>
      <c r="B12" s="31">
        <f>DATE(Settings!$B$3,11,1)</f>
      </c>
      <c r="C12">
        <f>DAY(EOMONTH(B12,0))</f>
      </c>
      <c r="D12">
        <f>WEEKDAY(B12,IF(Settings!$B$4="Monday",2,1))-1</f>
      </c>
    </row>
    <row r="13" spans="1:4" x14ac:dyDescent="0.25">
      <c r="A13">
        <v>12</v>
      </c>
      <c r="B13" s="31">
        <f>DATE(Settings!$B$3,12,1)</f>
      </c>
      <c r="C13">
        <f>DAY(EOMONTH(B13,0))</f>
      </c>
      <c r="D13">
        <f>WEEKDAY(B13,IF(Settings!$B$4="Monday",2,1))-1</f>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Settings</vt:lpstr>
      <vt:lpstr>Calendar</vt:lpstr>
      <vt:lpstr>Events</vt:lpstr>
      <vt:lpstr>Summary</vt:lpstr>
      <vt:lpstr>Calendar Helpers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2026-07-26T21:36:20Z</dcterms:created>
  <dcterms:modified xsi:type="dcterms:W3CDTF">2026-07-26T21:36:20Z</dcterms:modified>
</cp:coreProperties>
</file>