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Demand Gen" state="visible" r:id="rId5"/>
    <sheet sheetId="3" name="Brand" state="visible" r:id="rId6"/>
    <sheet sheetId="4" name="Content" state="visible" r:id="rId7"/>
    <sheet sheetId="5" name="Summary" state="visible" r:id="rId8"/>
  </sheets>
  <calcPr calcId="171027"/>
</workbook>
</file>

<file path=xl/sharedStrings.xml><?xml version="1.0" encoding="utf-8"?>
<sst xmlns="http://schemas.openxmlformats.org/spreadsheetml/2006/main" count="168" uniqueCount="84">
  <si>
    <t>Marketing Budget Allocation Template</t>
  </si>
  <si>
    <t>Purpose</t>
  </si>
  <si>
    <t>This workbook consolidates B2B marketing budget requests from multiple departments into one document: each department enters its own line items on its own sheet, and Summary automatically rolls those line items up by department, by region, by month, and by product line, with budget-vs-actual variance calculated at every level. Replace the sample departments, line items, and figures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</si>
  <si>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</si>
  <si>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departments, line items, and figures shown are synthetic and for illustration only.</t>
  </si>
  <si>
    <t>What’s in this workbook</t>
  </si>
  <si>
    <t>Demand Gen</t>
  </si>
  <si>
    <t>Demand Generation department line items: one row per line item, tagged with a Region and a Product Line, with Budget and Actual figures for Jan, Feb, and Mar, plus calculated Total Budget, Total Actual, and Variance.</t>
  </si>
  <si>
    <t>Brand</t>
  </si>
  <si>
    <t>Brand department line items, in the same layout as Demand Gen — manage this department's own budget requests without touching any other department's sheet.</t>
  </si>
  <si>
    <t>Content</t>
  </si>
  <si>
    <t>Content department line items, in the same layout as Demand Gen and Brand.</t>
  </si>
  <si>
    <t>Summary</t>
  </si>
  <si>
    <t>The consolidated view: Department Totals, then automatic breakdowns by Region, by Month, and by Product Line, each with a "Total (check)" row that re-sums the breakdown and should always match the Grand Total. Every cell here is a SUM or SUMIF formula reading from the three departmental sheets — nothing is hardcoded.</t>
  </si>
  <si>
    <t>How to use this workbook</t>
  </si>
  <si>
    <t>1. Open Demand Gen, Brand, and Content and replace the sample line items with your own team's budget requests. Keep each row's Region set to one of North America, EMEA, or APAC, and Product Line set to one of Core Platform, Analytics Add-on, or Managed Services (both columns use dropdown validation) — Summary's breakdowns depend on these tags.</t>
  </si>
  <si>
    <t>2. Enter each line item's Budget and Actual figures for Jan, Feb, and Mar. Total Budget, Total Actual, Variance $, and Variance % are calculated automatically per line item and for the department as a whole (bottom row of each sheet).</t>
  </si>
  <si>
    <t>3. To add a new line item, insert a row above a department sheet's Department Total row and copy the Total Budget/Total Actual/Variance formulas down into it, then extend that sheet's SUM range on its own Department Total row — Summary's cross-sheet formulas already cover the full row range you set below and will pick up the new row once its own range is extended.</t>
  </si>
  <si>
    <t>4. Open Summary and review Department Totals, then the Breakdown by Region, Breakdown by Month, and Breakdown by Product Line sections. Each breakdown's "Total (check)" row should equal the Grand Total — if it doesn't after you've added or removed rows, a departmental sheet's formula range needs to be extended to include the new rows.</t>
  </si>
  <si>
    <t>5. To track a full year instead of one quarter, add a Budget/Actual column pair per department sheet for each additional month, extend each line item's Total Budget/Total Actual formulas to include the new columns, and add matching rows to Summary's Breakdown by Month section using the same SUM pattern shown for Jan, Feb, and Mar.</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</si>
  <si>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</si>
  <si>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</si>
  <si>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</si>
  <si>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</si>
  <si>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</si>
  <si>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</si>
  <si>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IF, IFERROR, ABS) is natively supported in Google Sheets, so no formula substitutions are required. Dropdown data validation on the Region and Product Line columns also carries over automatically.</t>
  </si>
  <si>
    <t>Limitations</t>
  </si>
  <si>
    <t>This template assumes each line item is tagged with exactly one Region and one Product Line — it does not split a single line item's spend across multiple regions or product lines. The sample period is one quarter (Jan, Feb, Mar); extending it to a full year means adding a Budget/Actual column pair per month on each departmental sheet and widening every SUM/SUMIF range on Summary to match (see the "How to use this workbook" steps above). Adding or removing a line item requires extending each department sheet's own Department Total SUM range and, if a department's row range changes, updating Summary's SUM/SUMIF ranges for that sheet — Summary does not auto-expand its ranges on its own. This workbook has three departments (Demand Gen, Brand, Content) as a working example; add a fourth departmental sheet the same way and add one row to Summary's Department Totals table referencing it. No macros, no external connections — everything here is a native formula, which is what keeps the workbook portable between Excel and Google Sheets with zero substitutions.</t>
  </si>
  <si>
    <t>★ Free template from Excel.TV — get more free Excel &amp; Google Sheets templates →</t>
  </si>
  <si>
    <t>Enter this department's line items below. Each line item has one Region and one Product Line tag, plus a Budget and an Actual figure for each sample month (Jan, Feb, Mar). Total Budget, Total Actual, Variance $, and Variance % are calculated automatically — do not type into those columns.</t>
  </si>
  <si>
    <t>Line Item</t>
  </si>
  <si>
    <t>Region</t>
  </si>
  <si>
    <t>Product Line</t>
  </si>
  <si>
    <t>Jan Budget</t>
  </si>
  <si>
    <t>Jan Actual</t>
  </si>
  <si>
    <t>Feb Budget</t>
  </si>
  <si>
    <t>Feb Actual</t>
  </si>
  <si>
    <t>Mar Budget</t>
  </si>
  <si>
    <t>Mar Actual</t>
  </si>
  <si>
    <t>Total Budget</t>
  </si>
  <si>
    <t>Total Actual</t>
  </si>
  <si>
    <t>Variance $</t>
  </si>
  <si>
    <t>Variance %</t>
  </si>
  <si>
    <t>Paid Search</t>
  </si>
  <si>
    <t>North America</t>
  </si>
  <si>
    <t>Core Platform</t>
  </si>
  <si>
    <t>Paid Social</t>
  </si>
  <si>
    <t>EMEA</t>
  </si>
  <si>
    <t>ABM Programs</t>
  </si>
  <si>
    <t>APAC</t>
  </si>
  <si>
    <t>Analytics Add-on</t>
  </si>
  <si>
    <t>Webinars &amp; Events</t>
  </si>
  <si>
    <t>Retargeting</t>
  </si>
  <si>
    <t>Managed Services</t>
  </si>
  <si>
    <t>Lead Gen Content Syndication</t>
  </si>
  <si>
    <t>Demand Gen Department Total</t>
  </si>
  <si>
    <t>Brand Campaigns</t>
  </si>
  <si>
    <t>Sponsorships</t>
  </si>
  <si>
    <t>PR &amp; Comms</t>
  </si>
  <si>
    <t>Design &amp; Creative Production</t>
  </si>
  <si>
    <t>Brand Research</t>
  </si>
  <si>
    <t>Brand Department Total</t>
  </si>
  <si>
    <t>Blog &amp; SEO Content</t>
  </si>
  <si>
    <t>Video Production</t>
  </si>
  <si>
    <t>Case Studies</t>
  </si>
  <si>
    <t>Content Localization</t>
  </si>
  <si>
    <t>Editorial Tools &amp; Licensing</t>
  </si>
  <si>
    <t>Content Department Total</t>
  </si>
  <si>
    <t>Department Totals</t>
  </si>
  <si>
    <t>Department</t>
  </si>
  <si>
    <t>Budget</t>
  </si>
  <si>
    <t>Actual</t>
  </si>
  <si>
    <t>Grand Total</t>
  </si>
  <si>
    <t>Breakdown by Region</t>
  </si>
  <si>
    <t>Region Total (check)</t>
  </si>
  <si>
    <t>Breakdown by Month</t>
  </si>
  <si>
    <t>Month</t>
  </si>
  <si>
    <t>Jan</t>
  </si>
  <si>
    <t>Feb</t>
  </si>
  <si>
    <t>Mar</t>
  </si>
  <si>
    <t>Month Total (check)</t>
  </si>
  <si>
    <t>Breakdown by Product Line</t>
  </si>
  <si>
    <t>Product Line Total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</si>
</sst>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3">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164" fontId="0" fillId="2" borderId="1" xfId="0" applyNumberFormat="1" applyFill="1" applyBorder="1" applyAlignment="1">
      <alignment vertical="center"/>
    </xf>
    <xf numFmtId="164" fontId="4" fillId="3" borderId="1" xfId="0" applyNumberFormat="1" applyFont="1" applyFill="1" applyBorder="1" applyAlignment="1">
      <alignment vertical="center"/>
    </xf>
    <xf numFmtId="164" fontId="0" fillId="3" borderId="1" xfId="0" applyNumberFormat="1" applyFill="1" applyBorder="1" applyAlignment="1">
      <alignment vertical="center"/>
    </xf>
    <xf numFmtId="165" fontId="0" fillId="3" borderId="1" xfId="0" applyNumberFormat="1" applyFill="1" applyBorder="1" applyAlignment="1">
      <alignment vertical="center"/>
    </xf>
    <xf numFmtId="164"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164" fontId="0" fillId="4" borderId="1" xfId="0" applyNumberFormat="1" applyFill="1" applyBorder="1" applyAlignment="1">
      <alignment vertical="center"/>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marketing-budget-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marketing-budg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60"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45" customHeight="1" spans="1:6" x14ac:dyDescent="0.25">
      <c r="A16" s="2" t="s">
        <v>15</v>
      </c>
      <c r="B16" s="2"/>
      <c r="C16" s="2"/>
      <c r="D16" s="2"/>
      <c r="E16" s="2"/>
      <c r="F16" s="2"/>
    </row>
    <row r="17" ht="30" customHeight="1" spans="1:6" x14ac:dyDescent="0.25">
      <c r="A17" s="2" t="s">
        <v>16</v>
      </c>
      <c r="B17" s="2"/>
      <c r="C17" s="2"/>
      <c r="D17" s="2"/>
      <c r="E17" s="2"/>
      <c r="F17" s="2"/>
    </row>
    <row r="18" ht="45" customHeight="1" spans="1:6" x14ac:dyDescent="0.25">
      <c r="A18" s="2" t="s">
        <v>17</v>
      </c>
      <c r="B18" s="2"/>
      <c r="C18" s="2"/>
      <c r="D18" s="2"/>
      <c r="E18" s="2"/>
      <c r="F18" s="2"/>
    </row>
    <row r="19" ht="45" customHeight="1" spans="1:6" x14ac:dyDescent="0.25">
      <c r="A19" s="2" t="s">
        <v>18</v>
      </c>
      <c r="B19" s="2"/>
      <c r="C19" s="2"/>
      <c r="D19" s="2"/>
      <c r="E19" s="2"/>
      <c r="F19" s="2"/>
    </row>
    <row r="20" ht="45"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45"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35"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pane ySplit="3" topLeftCell="A4" activePane="bottomLeft" state="frozen"/>
      <selection pane="bottomLeft"/>
    </sheetView>
  </sheetViews>
  <sheetFormatPr defaultRowHeight="15" outlineLevelRow="0" outlineLevelCol="0" x14ac:dyDescent="55"/>
  <cols>
    <col min="1" max="1" width="28" customWidth="1"/>
    <col min="2" max="2" width="15" customWidth="1"/>
    <col min="3" max="3" width="18" customWidth="1"/>
    <col min="4" max="9" width="12" customWidth="1"/>
    <col min="10" max="12" width="13" customWidth="1"/>
    <col min="13" max="13" width="11" customWidth="1"/>
  </cols>
  <sheetData>
    <row r="1" ht="30" customHeight="1" spans="1:13" x14ac:dyDescent="0.25">
      <c r="A1" s="2" t="s">
        <v>30</v>
      </c>
      <c r="B1" s="2"/>
      <c r="C1" s="2"/>
      <c r="D1" s="2"/>
      <c r="E1" s="2"/>
      <c r="F1" s="2"/>
      <c r="G1" s="2"/>
      <c r="H1" s="2"/>
      <c r="I1" s="2"/>
      <c r="J1" s="2"/>
      <c r="K1" s="2"/>
      <c r="L1" s="2"/>
      <c r="M1" s="2"/>
    </row>
    <row r="2" spans="1:3" x14ac:dyDescent="0.25">
      <c r="A2" s="2"/>
      <c r="C2" s="2"/>
    </row>
    <row r="3" ht="30" customHeight="1" spans="1:13" x14ac:dyDescent="0.25">
      <c r="A3" s="11" t="s">
        <v>31</v>
      </c>
      <c r="B3" s="11" t="s">
        <v>32</v>
      </c>
      <c r="C3" s="11" t="s">
        <v>33</v>
      </c>
      <c r="D3" s="11" t="s">
        <v>34</v>
      </c>
      <c r="E3" s="11" t="s">
        <v>35</v>
      </c>
      <c r="F3" s="11" t="s">
        <v>36</v>
      </c>
      <c r="G3" s="11" t="s">
        <v>37</v>
      </c>
      <c r="H3" s="11" t="s">
        <v>38</v>
      </c>
      <c r="I3" s="11" t="s">
        <v>39</v>
      </c>
      <c r="J3" s="11" t="s">
        <v>40</v>
      </c>
      <c r="K3" s="11" t="s">
        <v>41</v>
      </c>
      <c r="L3" s="11" t="s">
        <v>42</v>
      </c>
      <c r="M3" s="11" t="s">
        <v>43</v>
      </c>
    </row>
    <row r="4" spans="1:13" x14ac:dyDescent="0.25">
      <c r="A4" s="12" t="s">
        <v>44</v>
      </c>
      <c r="B4" s="13" t="s">
        <v>45</v>
      </c>
      <c r="C4" s="14" t="s">
        <v>46</v>
      </c>
      <c r="D4" s="15">
        <v>12000</v>
      </c>
      <c r="E4" s="15">
        <v>11800</v>
      </c>
      <c r="F4" s="15">
        <v>12000</v>
      </c>
      <c r="G4" s="15">
        <v>12500</v>
      </c>
      <c r="H4" s="15">
        <v>13000</v>
      </c>
      <c r="I4" s="15">
        <v>13400</v>
      </c>
      <c r="J4" s="16">
        <f>D4+F4+H4</f>
      </c>
      <c r="K4" s="16">
        <f>E4+G4+I4</f>
      </c>
      <c r="L4" s="17">
        <f>K4-J4</f>
      </c>
      <c r="M4" s="18">
        <f>IFERROR((K4-J4)/ABS(J4),0)</f>
      </c>
    </row>
    <row r="5" spans="1:13" x14ac:dyDescent="0.25">
      <c r="A5" s="12" t="s">
        <v>47</v>
      </c>
      <c r="B5" s="13" t="s">
        <v>48</v>
      </c>
      <c r="C5" s="14" t="s">
        <v>46</v>
      </c>
      <c r="D5" s="15">
        <v>8000</v>
      </c>
      <c r="E5" s="15">
        <v>8300</v>
      </c>
      <c r="F5" s="15">
        <v>8000</v>
      </c>
      <c r="G5" s="15">
        <v>7900</v>
      </c>
      <c r="H5" s="15">
        <v>8500</v>
      </c>
      <c r="I5" s="15">
        <v>8700</v>
      </c>
      <c r="J5" s="16">
        <f>D5+F5+H5</f>
      </c>
      <c r="K5" s="16">
        <f>E5+G5+I5</f>
      </c>
      <c r="L5" s="17">
        <f>K5-J5</f>
      </c>
      <c r="M5" s="18">
        <f>IFERROR((K5-J5)/ABS(J5),0)</f>
      </c>
    </row>
    <row r="6" spans="1:13" x14ac:dyDescent="0.25">
      <c r="A6" s="12" t="s">
        <v>49</v>
      </c>
      <c r="B6" s="13" t="s">
        <v>50</v>
      </c>
      <c r="C6" s="14" t="s">
        <v>51</v>
      </c>
      <c r="D6" s="15">
        <v>5000</v>
      </c>
      <c r="E6" s="15">
        <v>4800</v>
      </c>
      <c r="F6" s="15">
        <v>5000</v>
      </c>
      <c r="G6" s="15">
        <v>5200</v>
      </c>
      <c r="H6" s="15">
        <v>6000</v>
      </c>
      <c r="I6" s="15">
        <v>6100</v>
      </c>
      <c r="J6" s="16">
        <f>D6+F6+H6</f>
      </c>
      <c r="K6" s="16">
        <f>E6+G6+I6</f>
      </c>
      <c r="L6" s="17">
        <f>K6-J6</f>
      </c>
      <c r="M6" s="18">
        <f>IFERROR((K6-J6)/ABS(J6),0)</f>
      </c>
    </row>
    <row r="7" spans="1:13" x14ac:dyDescent="0.25">
      <c r="A7" s="12" t="s">
        <v>52</v>
      </c>
      <c r="B7" s="13" t="s">
        <v>45</v>
      </c>
      <c r="C7" s="14" t="s">
        <v>51</v>
      </c>
      <c r="D7" s="15">
        <v>4000</v>
      </c>
      <c r="E7" s="15">
        <v>3800</v>
      </c>
      <c r="F7" s="15">
        <v>3000</v>
      </c>
      <c r="G7" s="15">
        <v>2900</v>
      </c>
      <c r="H7" s="15">
        <v>7000</v>
      </c>
      <c r="I7" s="15">
        <v>7500</v>
      </c>
      <c r="J7" s="16">
        <f>D7+F7+H7</f>
      </c>
      <c r="K7" s="16">
        <f>E7+G7+I7</f>
      </c>
      <c r="L7" s="17">
        <f>K7-J7</f>
      </c>
      <c r="M7" s="18">
        <f>IFERROR((K7-J7)/ABS(J7),0)</f>
      </c>
    </row>
    <row r="8" spans="1:13" x14ac:dyDescent="0.25">
      <c r="A8" s="12" t="s">
        <v>53</v>
      </c>
      <c r="B8" s="13" t="s">
        <v>48</v>
      </c>
      <c r="C8" s="14" t="s">
        <v>54</v>
      </c>
      <c r="D8" s="15">
        <v>3000</v>
      </c>
      <c r="E8" s="15">
        <v>3100</v>
      </c>
      <c r="F8" s="15">
        <v>3000</v>
      </c>
      <c r="G8" s="15">
        <v>2950</v>
      </c>
      <c r="H8" s="15">
        <v>3200</v>
      </c>
      <c r="I8" s="15">
        <v>3300</v>
      </c>
      <c r="J8" s="16">
        <f>D8+F8+H8</f>
      </c>
      <c r="K8" s="16">
        <f>E8+G8+I8</f>
      </c>
      <c r="L8" s="17">
        <f>K8-J8</f>
      </c>
      <c r="M8" s="18">
        <f>IFERROR((K8-J8)/ABS(J8),0)</f>
      </c>
    </row>
    <row r="9" spans="1:13" x14ac:dyDescent="0.25">
      <c r="A9" s="12" t="s">
        <v>55</v>
      </c>
      <c r="B9" s="13" t="s">
        <v>50</v>
      </c>
      <c r="C9" s="14" t="s">
        <v>54</v>
      </c>
      <c r="D9" s="15">
        <v>2500</v>
      </c>
      <c r="E9" s="15">
        <v>2600</v>
      </c>
      <c r="F9" s="15">
        <v>2500</v>
      </c>
      <c r="G9" s="15">
        <v>2400</v>
      </c>
      <c r="H9" s="15">
        <v>2500</v>
      </c>
      <c r="I9" s="15">
        <v>2550</v>
      </c>
      <c r="J9" s="16">
        <f>D9+F9+H9</f>
      </c>
      <c r="K9" s="16">
        <f>E9+G9+I9</f>
      </c>
      <c r="L9" s="17">
        <f>K9-J9</f>
      </c>
      <c r="M9" s="18">
        <f>IFERROR((K9-J9)/ABS(J9),0)</f>
      </c>
    </row>
    <row r="10" spans="1:3" x14ac:dyDescent="0.25">
      <c r="A10" s="2"/>
      <c r="C10" s="2"/>
    </row>
    <row r="11" spans="1:13" x14ac:dyDescent="0.25">
      <c r="A11" s="5" t="s">
        <v>56</v>
      </c>
      <c r="B11" s="5"/>
      <c r="C11" s="5"/>
      <c r="J11" s="19">
        <f>SUM(J4:J9)</f>
      </c>
      <c r="K11" s="19">
        <f>SUM(K4:K9)</f>
      </c>
      <c r="L11" s="19">
        <f>K11-J11</f>
      </c>
      <c r="M11" s="20">
        <f>IFERROR((K11-J11)/ABS(J11),0)</f>
      </c>
    </row>
  </sheetData>
  <mergeCells count="2">
    <mergeCell ref="A1:M1"/>
    <mergeCell ref="A11:C11"/>
  </mergeCells>
  <dataValidations count="3">
    <dataValidation type="list" showErrorMessage="1" errorTitle="Invalid region" error="Choose one of: North America, EMEA, APAC" sqref="B4:B9">
      <formula1>"North America,EMEA,APAC"</formula1>
    </dataValidation>
    <dataValidation type="list" showErrorMessage="1" errorTitle="Invalid product line" error="Choose one of: Core Platform, Analytics Add-on, Managed Services" sqref="C4:C9">
      <formula1>"Core Platform,Analytics Add-on,Managed Services"</formula1>
    </dataValidation>
    <dataValidation type="decimal" allowBlank="1" showErrorMessage="1" errorTitle="Invalid number" error="Enter a number between 0 and 1000000" sqref="D4:I9">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pane ySplit="3" topLeftCell="A4" activePane="bottomLeft" state="frozen"/>
      <selection pane="bottomLeft"/>
    </sheetView>
  </sheetViews>
  <sheetFormatPr defaultRowHeight="15" outlineLevelRow="0" outlineLevelCol="0" x14ac:dyDescent="55"/>
  <cols>
    <col min="1" max="1" width="28" customWidth="1"/>
    <col min="2" max="2" width="15" customWidth="1"/>
    <col min="3" max="3" width="18" customWidth="1"/>
    <col min="4" max="9" width="12" customWidth="1"/>
    <col min="10" max="12" width="13" customWidth="1"/>
    <col min="13" max="13" width="11" customWidth="1"/>
  </cols>
  <sheetData>
    <row r="1" ht="30" customHeight="1" spans="1:13" x14ac:dyDescent="0.25">
      <c r="A1" s="2" t="s">
        <v>30</v>
      </c>
      <c r="B1" s="2"/>
      <c r="C1" s="2"/>
      <c r="D1" s="2"/>
      <c r="E1" s="2"/>
      <c r="F1" s="2"/>
      <c r="G1" s="2"/>
      <c r="H1" s="2"/>
      <c r="I1" s="2"/>
      <c r="J1" s="2"/>
      <c r="K1" s="2"/>
      <c r="L1" s="2"/>
      <c r="M1" s="2"/>
    </row>
    <row r="2" spans="1:3" x14ac:dyDescent="0.25">
      <c r="A2" s="2"/>
      <c r="C2" s="2"/>
    </row>
    <row r="3" ht="30" customHeight="1" spans="1:13" x14ac:dyDescent="0.25">
      <c r="A3" s="11" t="s">
        <v>31</v>
      </c>
      <c r="B3" s="11" t="s">
        <v>32</v>
      </c>
      <c r="C3" s="11" t="s">
        <v>33</v>
      </c>
      <c r="D3" s="11" t="s">
        <v>34</v>
      </c>
      <c r="E3" s="11" t="s">
        <v>35</v>
      </c>
      <c r="F3" s="11" t="s">
        <v>36</v>
      </c>
      <c r="G3" s="11" t="s">
        <v>37</v>
      </c>
      <c r="H3" s="11" t="s">
        <v>38</v>
      </c>
      <c r="I3" s="11" t="s">
        <v>39</v>
      </c>
      <c r="J3" s="11" t="s">
        <v>40</v>
      </c>
      <c r="K3" s="11" t="s">
        <v>41</v>
      </c>
      <c r="L3" s="11" t="s">
        <v>42</v>
      </c>
      <c r="M3" s="11" t="s">
        <v>43</v>
      </c>
    </row>
    <row r="4" spans="1:13" x14ac:dyDescent="0.25">
      <c r="A4" s="12" t="s">
        <v>57</v>
      </c>
      <c r="B4" s="13" t="s">
        <v>45</v>
      </c>
      <c r="C4" s="14" t="s">
        <v>46</v>
      </c>
      <c r="D4" s="15">
        <v>6000</v>
      </c>
      <c r="E4" s="15">
        <v>6200</v>
      </c>
      <c r="F4" s="15">
        <v>6000</v>
      </c>
      <c r="G4" s="15">
        <v>5800</v>
      </c>
      <c r="H4" s="15">
        <v>6500</v>
      </c>
      <c r="I4" s="15">
        <v>6700</v>
      </c>
      <c r="J4" s="16">
        <f>D4+F4+H4</f>
      </c>
      <c r="K4" s="16">
        <f>E4+G4+I4</f>
      </c>
      <c r="L4" s="17">
        <f>K4-J4</f>
      </c>
      <c r="M4" s="18">
        <f>IFERROR((K4-J4)/ABS(J4),0)</f>
      </c>
    </row>
    <row r="5" spans="1:13" x14ac:dyDescent="0.25">
      <c r="A5" s="12" t="s">
        <v>58</v>
      </c>
      <c r="B5" s="13" t="s">
        <v>48</v>
      </c>
      <c r="C5" s="14" t="s">
        <v>46</v>
      </c>
      <c r="D5" s="15">
        <v>4000</v>
      </c>
      <c r="E5" s="15">
        <v>3800</v>
      </c>
      <c r="F5" s="15">
        <v>3000</v>
      </c>
      <c r="G5" s="15">
        <v>2900</v>
      </c>
      <c r="H5" s="15">
        <v>9000</v>
      </c>
      <c r="I5" s="15">
        <v>9500</v>
      </c>
      <c r="J5" s="16">
        <f>D5+F5+H5</f>
      </c>
      <c r="K5" s="16">
        <f>E5+G5+I5</f>
      </c>
      <c r="L5" s="17">
        <f>K5-J5</f>
      </c>
      <c r="M5" s="18">
        <f>IFERROR((K5-J5)/ABS(J5),0)</f>
      </c>
    </row>
    <row r="6" spans="1:13" x14ac:dyDescent="0.25">
      <c r="A6" s="12" t="s">
        <v>59</v>
      </c>
      <c r="B6" s="13" t="s">
        <v>50</v>
      </c>
      <c r="C6" s="14" t="s">
        <v>51</v>
      </c>
      <c r="D6" s="15">
        <v>2500</v>
      </c>
      <c r="E6" s="15">
        <v>2600</v>
      </c>
      <c r="F6" s="15">
        <v>2500</v>
      </c>
      <c r="G6" s="15">
        <v>2450</v>
      </c>
      <c r="H6" s="15">
        <v>2500</v>
      </c>
      <c r="I6" s="15">
        <v>2550</v>
      </c>
      <c r="J6" s="16">
        <f>D6+F6+H6</f>
      </c>
      <c r="K6" s="16">
        <f>E6+G6+I6</f>
      </c>
      <c r="L6" s="17">
        <f>K6-J6</f>
      </c>
      <c r="M6" s="18">
        <f>IFERROR((K6-J6)/ABS(J6),0)</f>
      </c>
    </row>
    <row r="7" spans="1:13" x14ac:dyDescent="0.25">
      <c r="A7" s="12" t="s">
        <v>60</v>
      </c>
      <c r="B7" s="13" t="s">
        <v>45</v>
      </c>
      <c r="C7" s="14" t="s">
        <v>54</v>
      </c>
      <c r="D7" s="15">
        <v>3500</v>
      </c>
      <c r="E7" s="15">
        <v>3600</v>
      </c>
      <c r="F7" s="15">
        <v>3500</v>
      </c>
      <c r="G7" s="15">
        <v>3400</v>
      </c>
      <c r="H7" s="15">
        <v>3500</v>
      </c>
      <c r="I7" s="15">
        <v>3550</v>
      </c>
      <c r="J7" s="16">
        <f>D7+F7+H7</f>
      </c>
      <c r="K7" s="16">
        <f>E7+G7+I7</f>
      </c>
      <c r="L7" s="17">
        <f>K7-J7</f>
      </c>
      <c r="M7" s="18">
        <f>IFERROR((K7-J7)/ABS(J7),0)</f>
      </c>
    </row>
    <row r="8" spans="1:13" x14ac:dyDescent="0.25">
      <c r="A8" s="12" t="s">
        <v>61</v>
      </c>
      <c r="B8" s="13" t="s">
        <v>48</v>
      </c>
      <c r="C8" s="14" t="s">
        <v>51</v>
      </c>
      <c r="D8" s="15">
        <v>1500</v>
      </c>
      <c r="E8" s="15">
        <v>1450</v>
      </c>
      <c r="F8" s="15">
        <v>1000</v>
      </c>
      <c r="G8" s="15">
        <v>1050</v>
      </c>
      <c r="H8" s="15">
        <v>1000</v>
      </c>
      <c r="I8" s="15">
        <v>1100</v>
      </c>
      <c r="J8" s="16">
        <f>D8+F8+H8</f>
      </c>
      <c r="K8" s="16">
        <f>E8+G8+I8</f>
      </c>
      <c r="L8" s="17">
        <f>K8-J8</f>
      </c>
      <c r="M8" s="18">
        <f>IFERROR((K8-J8)/ABS(J8),0)</f>
      </c>
    </row>
    <row r="9" spans="1:3" x14ac:dyDescent="0.25">
      <c r="A9" s="2"/>
      <c r="C9" s="2"/>
    </row>
    <row r="10" spans="1:13" x14ac:dyDescent="0.25">
      <c r="A10" s="5" t="s">
        <v>62</v>
      </c>
      <c r="B10" s="5"/>
      <c r="C10" s="5"/>
      <c r="J10" s="19">
        <f>SUM(J4:J8)</f>
      </c>
      <c r="K10" s="19">
        <f>SUM(K4:K8)</f>
      </c>
      <c r="L10" s="19">
        <f>K10-J10</f>
      </c>
      <c r="M10" s="20">
        <f>IFERROR((K10-J10)/ABS(J10),0)</f>
      </c>
    </row>
  </sheetData>
  <mergeCells count="2">
    <mergeCell ref="A1:M1"/>
    <mergeCell ref="A10:C10"/>
  </mergeCells>
  <dataValidations count="3">
    <dataValidation type="list" showErrorMessage="1" errorTitle="Invalid region" error="Choose one of: North America, EMEA, APAC" sqref="B4:B8">
      <formula1>"North America,EMEA,APAC"</formula1>
    </dataValidation>
    <dataValidation type="list" showErrorMessage="1" errorTitle="Invalid product line" error="Choose one of: Core Platform, Analytics Add-on, Managed Services" sqref="C4:C8">
      <formula1>"Core Platform,Analytics Add-on,Managed Services"</formula1>
    </dataValidation>
    <dataValidation type="decimal" allowBlank="1" showErrorMessage="1" errorTitle="Invalid number" error="Enter a number between 0 and 1000000" sqref="D4:I8">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pane ySplit="3" topLeftCell="A4" activePane="bottomLeft" state="frozen"/>
      <selection pane="bottomLeft"/>
    </sheetView>
  </sheetViews>
  <sheetFormatPr defaultRowHeight="15" outlineLevelRow="0" outlineLevelCol="0" x14ac:dyDescent="55"/>
  <cols>
    <col min="1" max="1" width="28" customWidth="1"/>
    <col min="2" max="2" width="15" customWidth="1"/>
    <col min="3" max="3" width="18" customWidth="1"/>
    <col min="4" max="9" width="12" customWidth="1"/>
    <col min="10" max="12" width="13" customWidth="1"/>
    <col min="13" max="13" width="11" customWidth="1"/>
  </cols>
  <sheetData>
    <row r="1" ht="30" customHeight="1" spans="1:13" x14ac:dyDescent="0.25">
      <c r="A1" s="2" t="s">
        <v>30</v>
      </c>
      <c r="B1" s="2"/>
      <c r="C1" s="2"/>
      <c r="D1" s="2"/>
      <c r="E1" s="2"/>
      <c r="F1" s="2"/>
      <c r="G1" s="2"/>
      <c r="H1" s="2"/>
      <c r="I1" s="2"/>
      <c r="J1" s="2"/>
      <c r="K1" s="2"/>
      <c r="L1" s="2"/>
      <c r="M1" s="2"/>
    </row>
    <row r="2" spans="1:3" x14ac:dyDescent="0.25">
      <c r="A2" s="2"/>
      <c r="C2" s="2"/>
    </row>
    <row r="3" ht="30" customHeight="1" spans="1:13" x14ac:dyDescent="0.25">
      <c r="A3" s="11" t="s">
        <v>31</v>
      </c>
      <c r="B3" s="11" t="s">
        <v>32</v>
      </c>
      <c r="C3" s="11" t="s">
        <v>33</v>
      </c>
      <c r="D3" s="11" t="s">
        <v>34</v>
      </c>
      <c r="E3" s="11" t="s">
        <v>35</v>
      </c>
      <c r="F3" s="11" t="s">
        <v>36</v>
      </c>
      <c r="G3" s="11" t="s">
        <v>37</v>
      </c>
      <c r="H3" s="11" t="s">
        <v>38</v>
      </c>
      <c r="I3" s="11" t="s">
        <v>39</v>
      </c>
      <c r="J3" s="11" t="s">
        <v>40</v>
      </c>
      <c r="K3" s="11" t="s">
        <v>41</v>
      </c>
      <c r="L3" s="11" t="s">
        <v>42</v>
      </c>
      <c r="M3" s="11" t="s">
        <v>43</v>
      </c>
    </row>
    <row r="4" spans="1:13" x14ac:dyDescent="0.25">
      <c r="A4" s="12" t="s">
        <v>63</v>
      </c>
      <c r="B4" s="13" t="s">
        <v>45</v>
      </c>
      <c r="C4" s="14" t="s">
        <v>46</v>
      </c>
      <c r="D4" s="15">
        <v>2500</v>
      </c>
      <c r="E4" s="15">
        <v>2450</v>
      </c>
      <c r="F4" s="15">
        <v>2500</v>
      </c>
      <c r="G4" s="15">
        <v>2600</v>
      </c>
      <c r="H4" s="15">
        <v>2500</v>
      </c>
      <c r="I4" s="15">
        <v>2550</v>
      </c>
      <c r="J4" s="16">
        <f>D4+F4+H4</f>
      </c>
      <c r="K4" s="16">
        <f>E4+G4+I4</f>
      </c>
      <c r="L4" s="17">
        <f>K4-J4</f>
      </c>
      <c r="M4" s="18">
        <f>IFERROR((K4-J4)/ABS(J4),0)</f>
      </c>
    </row>
    <row r="5" spans="1:13" x14ac:dyDescent="0.25">
      <c r="A5" s="12" t="s">
        <v>64</v>
      </c>
      <c r="B5" s="13" t="s">
        <v>48</v>
      </c>
      <c r="C5" s="14" t="s">
        <v>46</v>
      </c>
      <c r="D5" s="15">
        <v>4000</v>
      </c>
      <c r="E5" s="15">
        <v>4200</v>
      </c>
      <c r="F5" s="15">
        <v>3000</v>
      </c>
      <c r="G5" s="15">
        <v>2900</v>
      </c>
      <c r="H5" s="15">
        <v>5000</v>
      </c>
      <c r="I5" s="15">
        <v>5300</v>
      </c>
      <c r="J5" s="16">
        <f>D5+F5+H5</f>
      </c>
      <c r="K5" s="16">
        <f>E5+G5+I5</f>
      </c>
      <c r="L5" s="17">
        <f>K5-J5</f>
      </c>
      <c r="M5" s="18">
        <f>IFERROR((K5-J5)/ABS(J5),0)</f>
      </c>
    </row>
    <row r="6" spans="1:13" x14ac:dyDescent="0.25">
      <c r="A6" s="12" t="s">
        <v>65</v>
      </c>
      <c r="B6" s="13" t="s">
        <v>50</v>
      </c>
      <c r="C6" s="14" t="s">
        <v>54</v>
      </c>
      <c r="D6" s="15">
        <v>1500</v>
      </c>
      <c r="E6" s="15">
        <v>1400</v>
      </c>
      <c r="F6" s="15">
        <v>1500</v>
      </c>
      <c r="G6" s="15">
        <v>1550</v>
      </c>
      <c r="H6" s="15">
        <v>1500</v>
      </c>
      <c r="I6" s="15">
        <v>1600</v>
      </c>
      <c r="J6" s="16">
        <f>D6+F6+H6</f>
      </c>
      <c r="K6" s="16">
        <f>E6+G6+I6</f>
      </c>
      <c r="L6" s="17">
        <f>K6-J6</f>
      </c>
      <c r="M6" s="18">
        <f>IFERROR((K6-J6)/ABS(J6),0)</f>
      </c>
    </row>
    <row r="7" spans="1:13" x14ac:dyDescent="0.25">
      <c r="A7" s="12" t="s">
        <v>66</v>
      </c>
      <c r="B7" s="13" t="s">
        <v>45</v>
      </c>
      <c r="C7" s="14" t="s">
        <v>51</v>
      </c>
      <c r="D7" s="15">
        <v>2000</v>
      </c>
      <c r="E7" s="15">
        <v>2100</v>
      </c>
      <c r="F7" s="15">
        <v>2000</v>
      </c>
      <c r="G7" s="15">
        <v>1950</v>
      </c>
      <c r="H7" s="15">
        <v>2500</v>
      </c>
      <c r="I7" s="15">
        <v>2600</v>
      </c>
      <c r="J7" s="16">
        <f>D7+F7+H7</f>
      </c>
      <c r="K7" s="16">
        <f>E7+G7+I7</f>
      </c>
      <c r="L7" s="17">
        <f>K7-J7</f>
      </c>
      <c r="M7" s="18">
        <f>IFERROR((K7-J7)/ABS(J7),0)</f>
      </c>
    </row>
    <row r="8" spans="1:13" x14ac:dyDescent="0.25">
      <c r="A8" s="12" t="s">
        <v>67</v>
      </c>
      <c r="B8" s="13" t="s">
        <v>48</v>
      </c>
      <c r="C8" s="14" t="s">
        <v>54</v>
      </c>
      <c r="D8" s="15">
        <v>1000</v>
      </c>
      <c r="E8" s="15">
        <v>1050</v>
      </c>
      <c r="F8" s="15">
        <v>1000</v>
      </c>
      <c r="G8" s="15">
        <v>980</v>
      </c>
      <c r="H8" s="15">
        <v>1000</v>
      </c>
      <c r="I8" s="15">
        <v>1020</v>
      </c>
      <c r="J8" s="16">
        <f>D8+F8+H8</f>
      </c>
      <c r="K8" s="16">
        <f>E8+G8+I8</f>
      </c>
      <c r="L8" s="17">
        <f>K8-J8</f>
      </c>
      <c r="M8" s="18">
        <f>IFERROR((K8-J8)/ABS(J8),0)</f>
      </c>
    </row>
    <row r="9" spans="1:3" x14ac:dyDescent="0.25">
      <c r="A9" s="2"/>
      <c r="C9" s="2"/>
    </row>
    <row r="10" spans="1:13" x14ac:dyDescent="0.25">
      <c r="A10" s="5" t="s">
        <v>68</v>
      </c>
      <c r="B10" s="5"/>
      <c r="C10" s="5"/>
      <c r="J10" s="19">
        <f>SUM(J4:J8)</f>
      </c>
      <c r="K10" s="19">
        <f>SUM(K4:K8)</f>
      </c>
      <c r="L10" s="19">
        <f>K10-J10</f>
      </c>
      <c r="M10" s="20">
        <f>IFERROR((K10-J10)/ABS(J10),0)</f>
      </c>
    </row>
  </sheetData>
  <mergeCells count="2">
    <mergeCell ref="A1:M1"/>
    <mergeCell ref="A10:C10"/>
  </mergeCells>
  <dataValidations count="3">
    <dataValidation type="list" showErrorMessage="1" errorTitle="Invalid region" error="Choose one of: North America, EMEA, APAC" sqref="B4:B8">
      <formula1>"North America,EMEA,APAC"</formula1>
    </dataValidation>
    <dataValidation type="list" showErrorMessage="1" errorTitle="Invalid product line" error="Choose one of: Core Platform, Analytics Add-on, Managed Services" sqref="C4:C8">
      <formula1>"Core Platform,Analytics Add-on,Managed Services"</formula1>
    </dataValidation>
    <dataValidation type="decimal" allowBlank="1" showErrorMessage="1" errorTitle="Invalid number" error="Enter a number between 0 and 1000000" sqref="D4:I8">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howGridLines="0"/>
  </sheetViews>
  <sheetFormatPr defaultRowHeight="15" outlineLevelRow="0" outlineLevelCol="0" x14ac:dyDescent="55"/>
  <cols>
    <col min="1" max="1" width="26" customWidth="1"/>
    <col min="2" max="3" width="16" customWidth="1"/>
    <col min="4" max="4" width="14" customWidth="1"/>
    <col min="5" max="5" width="12" customWidth="1"/>
  </cols>
  <sheetData>
    <row r="1" spans="1:5" x14ac:dyDescent="0.25">
      <c r="A1" s="1" t="s">
        <v>0</v>
      </c>
      <c r="B1" s="1"/>
      <c r="C1" s="1"/>
      <c r="D1" s="1"/>
      <c r="E1" s="1"/>
    </row>
    <row r="2" spans="1:1" x14ac:dyDescent="0.25">
      <c r="A2" s="2"/>
    </row>
    <row r="3" spans="1:5" x14ac:dyDescent="0.25">
      <c r="A3" s="3" t="s">
        <v>69</v>
      </c>
      <c r="B3" s="3"/>
      <c r="C3" s="3"/>
      <c r="D3" s="3"/>
      <c r="E3" s="3"/>
    </row>
    <row r="4" ht="30" customHeight="1" spans="1:5" x14ac:dyDescent="0.25">
      <c r="A4" s="11" t="s">
        <v>70</v>
      </c>
      <c r="B4" s="11" t="s">
        <v>71</v>
      </c>
      <c r="C4" s="11" t="s">
        <v>72</v>
      </c>
      <c r="D4" s="11" t="s">
        <v>42</v>
      </c>
      <c r="E4" s="11" t="s">
        <v>43</v>
      </c>
    </row>
    <row r="5" spans="1:5" x14ac:dyDescent="0.25">
      <c r="A5" s="5" t="s">
        <v>6</v>
      </c>
      <c r="B5" s="17">
        <f>'Demand Gen'!J11</f>
      </c>
      <c r="C5" s="17">
        <f>'Demand Gen'!K11</f>
      </c>
      <c r="D5" s="17">
        <f>C5-B5</f>
      </c>
      <c r="E5" s="18">
        <f>IFERROR((C5-B5)/ABS(B5),0)</f>
      </c>
    </row>
    <row r="6" spans="1:5" x14ac:dyDescent="0.25">
      <c r="A6" s="5" t="s">
        <v>8</v>
      </c>
      <c r="B6" s="17">
        <f>'Brand'!J10</f>
      </c>
      <c r="C6" s="17">
        <f>'Brand'!K10</f>
      </c>
      <c r="D6" s="17">
        <f>C6-B6</f>
      </c>
      <c r="E6" s="18">
        <f>IFERROR((C6-B6)/ABS(B6),0)</f>
      </c>
    </row>
    <row r="7" spans="1:5" x14ac:dyDescent="0.25">
      <c r="A7" s="5" t="s">
        <v>10</v>
      </c>
      <c r="B7" s="17">
        <f>'Content'!J10</f>
      </c>
      <c r="C7" s="17">
        <f>'Content'!K10</f>
      </c>
      <c r="D7" s="17">
        <f>C7-B7</f>
      </c>
      <c r="E7" s="18">
        <f>IFERROR((C7-B7)/ABS(B7),0)</f>
      </c>
    </row>
    <row r="8" spans="1:1" x14ac:dyDescent="0.25">
      <c r="A8" s="2"/>
    </row>
    <row r="9" spans="1:5" x14ac:dyDescent="0.25">
      <c r="A9" s="5" t="s">
        <v>73</v>
      </c>
      <c r="B9" s="19">
        <f>SUM(B5:B7)</f>
      </c>
      <c r="C9" s="19">
        <f>SUM(C5:C7)</f>
      </c>
      <c r="D9" s="19">
        <f>C9-B9</f>
      </c>
      <c r="E9" s="20">
        <f>IFERROR((C9-B9)/ABS(B9),0)</f>
      </c>
    </row>
    <row r="10" spans="1:1" x14ac:dyDescent="0.25">
      <c r="A10" s="2"/>
    </row>
    <row r="11" spans="1:5" x14ac:dyDescent="0.25">
      <c r="A11" s="3" t="s">
        <v>74</v>
      </c>
      <c r="B11" s="3"/>
      <c r="C11" s="3"/>
      <c r="D11" s="3"/>
      <c r="E11" s="3"/>
    </row>
    <row r="12" ht="30" customHeight="1" spans="1:5" x14ac:dyDescent="0.25">
      <c r="A12" s="11" t="s">
        <v>32</v>
      </c>
      <c r="B12" s="11" t="s">
        <v>71</v>
      </c>
      <c r="C12" s="11" t="s">
        <v>72</v>
      </c>
      <c r="D12" s="11" t="s">
        <v>42</v>
      </c>
      <c r="E12" s="11" t="s">
        <v>43</v>
      </c>
    </row>
    <row r="13" spans="1:5" x14ac:dyDescent="0.25">
      <c r="A13" s="2" t="s">
        <v>45</v>
      </c>
      <c r="B13" s="17">
        <f>SUMIF('Demand Gen'!$B$4:$B$9,"North America",'Demand Gen'!$J$4:$J$9)+SUMIF('Brand'!$B$4:$B$8,"North America",'Brand'!$J$4:$J$8)+SUMIF('Content'!$B$4:$B$8,"North America",'Content'!$J$4:$J$8)</f>
      </c>
      <c r="C13" s="17">
        <f>SUMIF('Demand Gen'!$B$4:$B$9,"North America",'Demand Gen'!$K$4:$K$9)+SUMIF('Brand'!$B$4:$B$8,"North America",'Brand'!$K$4:$K$8)+SUMIF('Content'!$B$4:$B$8,"North America",'Content'!$K$4:$K$8)</f>
      </c>
      <c r="D13" s="17">
        <f>C13-B13</f>
      </c>
      <c r="E13" s="18">
        <f>IFERROR((C13-B13)/ABS(B13),0)</f>
      </c>
    </row>
    <row r="14" spans="1:5" x14ac:dyDescent="0.25">
      <c r="A14" s="2" t="s">
        <v>48</v>
      </c>
      <c r="B14" s="17">
        <f>SUMIF('Demand Gen'!$B$4:$B$9,"EMEA",'Demand Gen'!$J$4:$J$9)+SUMIF('Brand'!$B$4:$B$8,"EMEA",'Brand'!$J$4:$J$8)+SUMIF('Content'!$B$4:$B$8,"EMEA",'Content'!$J$4:$J$8)</f>
      </c>
      <c r="C14" s="17">
        <f>SUMIF('Demand Gen'!$B$4:$B$9,"EMEA",'Demand Gen'!$K$4:$K$9)+SUMIF('Brand'!$B$4:$B$8,"EMEA",'Brand'!$K$4:$K$8)+SUMIF('Content'!$B$4:$B$8,"EMEA",'Content'!$K$4:$K$8)</f>
      </c>
      <c r="D14" s="17">
        <f>C14-B14</f>
      </c>
      <c r="E14" s="18">
        <f>IFERROR((C14-B14)/ABS(B14),0)</f>
      </c>
    </row>
    <row r="15" spans="1:5" x14ac:dyDescent="0.25">
      <c r="A15" s="2" t="s">
        <v>50</v>
      </c>
      <c r="B15" s="17">
        <f>SUMIF('Demand Gen'!$B$4:$B$9,"APAC",'Demand Gen'!$J$4:$J$9)+SUMIF('Brand'!$B$4:$B$8,"APAC",'Brand'!$J$4:$J$8)+SUMIF('Content'!$B$4:$B$8,"APAC",'Content'!$J$4:$J$8)</f>
      </c>
      <c r="C15" s="17">
        <f>SUMIF('Demand Gen'!$B$4:$B$9,"APAC",'Demand Gen'!$K$4:$K$9)+SUMIF('Brand'!$B$4:$B$8,"APAC",'Brand'!$K$4:$K$8)+SUMIF('Content'!$B$4:$B$8,"APAC",'Content'!$K$4:$K$8)</f>
      </c>
      <c r="D15" s="17">
        <f>C15-B15</f>
      </c>
      <c r="E15" s="18">
        <f>IFERROR((C15-B15)/ABS(B15),0)</f>
      </c>
    </row>
    <row r="16" spans="1:3" x14ac:dyDescent="0.25">
      <c r="A16" s="4" t="s">
        <v>75</v>
      </c>
      <c r="B16" s="21">
        <f>SUM(B13:B15)</f>
      </c>
      <c r="C16" s="21">
        <f>SUM(C13:C15)</f>
      </c>
    </row>
    <row r="17" spans="1:1" x14ac:dyDescent="0.25">
      <c r="A17" s="2"/>
    </row>
    <row r="18" spans="1:5" x14ac:dyDescent="0.25">
      <c r="A18" s="3" t="s">
        <v>76</v>
      </c>
      <c r="B18" s="3"/>
      <c r="C18" s="3"/>
      <c r="D18" s="3"/>
      <c r="E18" s="3"/>
    </row>
    <row r="19" ht="30" customHeight="1" spans="1:5" x14ac:dyDescent="0.25">
      <c r="A19" s="11" t="s">
        <v>77</v>
      </c>
      <c r="B19" s="11" t="s">
        <v>71</v>
      </c>
      <c r="C19" s="11" t="s">
        <v>72</v>
      </c>
      <c r="D19" s="11" t="s">
        <v>42</v>
      </c>
      <c r="E19" s="11" t="s">
        <v>43</v>
      </c>
    </row>
    <row r="20" spans="1:5" x14ac:dyDescent="0.25">
      <c r="A20" s="2" t="s">
        <v>78</v>
      </c>
      <c r="B20" s="17">
        <f>SUM('Demand Gen'!$D$4:$D$9)+SUM('Brand'!$D$4:$D$8)+SUM('Content'!$D$4:$D$8)</f>
      </c>
      <c r="C20" s="17">
        <f>SUM('Demand Gen'!$E$4:$E$9)+SUM('Brand'!$E$4:$E$8)+SUM('Content'!$E$4:$E$8)</f>
      </c>
      <c r="D20" s="17">
        <f>C20-B20</f>
      </c>
      <c r="E20" s="18">
        <f>IFERROR((C20-B20)/ABS(B20),0)</f>
      </c>
    </row>
    <row r="21" spans="1:5" x14ac:dyDescent="0.25">
      <c r="A21" s="2" t="s">
        <v>79</v>
      </c>
      <c r="B21" s="17">
        <f>SUM('Demand Gen'!$F$4:$F$9)+SUM('Brand'!$F$4:$F$8)+SUM('Content'!$F$4:$F$8)</f>
      </c>
      <c r="C21" s="17">
        <f>SUM('Demand Gen'!$G$4:$G$9)+SUM('Brand'!$G$4:$G$8)+SUM('Content'!$G$4:$G$8)</f>
      </c>
      <c r="D21" s="17">
        <f>C21-B21</f>
      </c>
      <c r="E21" s="18">
        <f>IFERROR((C21-B21)/ABS(B21),0)</f>
      </c>
    </row>
    <row r="22" spans="1:5" x14ac:dyDescent="0.25">
      <c r="A22" s="2" t="s">
        <v>80</v>
      </c>
      <c r="B22" s="17">
        <f>SUM('Demand Gen'!$H$4:$H$9)+SUM('Brand'!$H$4:$H$8)+SUM('Content'!$H$4:$H$8)</f>
      </c>
      <c r="C22" s="17">
        <f>SUM('Demand Gen'!$I$4:$I$9)+SUM('Brand'!$I$4:$I$8)+SUM('Content'!$I$4:$I$8)</f>
      </c>
      <c r="D22" s="17">
        <f>C22-B22</f>
      </c>
      <c r="E22" s="18">
        <f>IFERROR((C22-B22)/ABS(B22),0)</f>
      </c>
    </row>
    <row r="23" spans="1:3" x14ac:dyDescent="0.25">
      <c r="A23" s="4" t="s">
        <v>81</v>
      </c>
      <c r="B23" s="21">
        <f>SUM(B20:B22)</f>
      </c>
      <c r="C23" s="21">
        <f>SUM(C20:C22)</f>
      </c>
    </row>
    <row r="24" spans="1:1" x14ac:dyDescent="0.25">
      <c r="A24" s="2"/>
    </row>
    <row r="25" spans="1:5" x14ac:dyDescent="0.25">
      <c r="A25" s="3" t="s">
        <v>82</v>
      </c>
      <c r="B25" s="3"/>
      <c r="C25" s="3"/>
      <c r="D25" s="3"/>
      <c r="E25" s="3"/>
    </row>
    <row r="26" ht="30" customHeight="1" spans="1:5" x14ac:dyDescent="0.25">
      <c r="A26" s="11" t="s">
        <v>33</v>
      </c>
      <c r="B26" s="11" t="s">
        <v>71</v>
      </c>
      <c r="C26" s="11" t="s">
        <v>72</v>
      </c>
      <c r="D26" s="11" t="s">
        <v>42</v>
      </c>
      <c r="E26" s="11" t="s">
        <v>43</v>
      </c>
    </row>
    <row r="27" spans="1:5" x14ac:dyDescent="0.25">
      <c r="A27" s="2" t="s">
        <v>46</v>
      </c>
      <c r="B27" s="17">
        <f>SUMIF('Demand Gen'!$C$4:$C$9,"Core Platform",'Demand Gen'!$J$4:$J$9)+SUMIF('Brand'!$C$4:$C$8,"Core Platform",'Brand'!$J$4:$J$8)+SUMIF('Content'!$C$4:$C$8,"Core Platform",'Content'!$J$4:$J$8)</f>
      </c>
      <c r="C27" s="17">
        <f>SUMIF('Demand Gen'!$C$4:$C$9,"Core Platform",'Demand Gen'!$K$4:$K$9)+SUMIF('Brand'!$C$4:$C$8,"Core Platform",'Brand'!$K$4:$K$8)+SUMIF('Content'!$C$4:$C$8,"Core Platform",'Content'!$K$4:$K$8)</f>
      </c>
      <c r="D27" s="17">
        <f>C27-B27</f>
      </c>
      <c r="E27" s="18">
        <f>IFERROR((C27-B27)/ABS(B27),0)</f>
      </c>
    </row>
    <row r="28" spans="1:5" x14ac:dyDescent="0.25">
      <c r="A28" s="2" t="s">
        <v>51</v>
      </c>
      <c r="B28" s="17">
        <f>SUMIF('Demand Gen'!$C$4:$C$9,"Analytics Add-on",'Demand Gen'!$J$4:$J$9)+SUMIF('Brand'!$C$4:$C$8,"Analytics Add-on",'Brand'!$J$4:$J$8)+SUMIF('Content'!$C$4:$C$8,"Analytics Add-on",'Content'!$J$4:$J$8)</f>
      </c>
      <c r="C28" s="17">
        <f>SUMIF('Demand Gen'!$C$4:$C$9,"Analytics Add-on",'Demand Gen'!$K$4:$K$9)+SUMIF('Brand'!$C$4:$C$8,"Analytics Add-on",'Brand'!$K$4:$K$8)+SUMIF('Content'!$C$4:$C$8,"Analytics Add-on",'Content'!$K$4:$K$8)</f>
      </c>
      <c r="D28" s="17">
        <f>C28-B28</f>
      </c>
      <c r="E28" s="18">
        <f>IFERROR((C28-B28)/ABS(B28),0)</f>
      </c>
    </row>
    <row r="29" spans="1:5" x14ac:dyDescent="0.25">
      <c r="A29" s="2" t="s">
        <v>54</v>
      </c>
      <c r="B29" s="17">
        <f>SUMIF('Demand Gen'!$C$4:$C$9,"Managed Services",'Demand Gen'!$J$4:$J$9)+SUMIF('Brand'!$C$4:$C$8,"Managed Services",'Brand'!$J$4:$J$8)+SUMIF('Content'!$C$4:$C$8,"Managed Services",'Content'!$J$4:$J$8)</f>
      </c>
      <c r="C29" s="17">
        <f>SUMIF('Demand Gen'!$C$4:$C$9,"Managed Services",'Demand Gen'!$K$4:$K$9)+SUMIF('Brand'!$C$4:$C$8,"Managed Services",'Brand'!$K$4:$K$8)+SUMIF('Content'!$C$4:$C$8,"Managed Services",'Content'!$K$4:$K$8)</f>
      </c>
      <c r="D29" s="17">
        <f>C29-B29</f>
      </c>
      <c r="E29" s="18">
        <f>IFERROR((C29-B29)/ABS(B29),0)</f>
      </c>
    </row>
    <row r="30" spans="1:3" x14ac:dyDescent="0.25">
      <c r="A30" s="4" t="s">
        <v>83</v>
      </c>
      <c r="B30" s="21">
        <f>SUM(B27:B29)</f>
      </c>
      <c r="C30" s="21">
        <f>SUM(C27:C29)</f>
      </c>
    </row>
    <row r="32" ht="30" customHeight="1" spans="1:5" x14ac:dyDescent="0.25">
      <c r="A32" s="22" t="s">
        <v>29</v>
      </c>
      <c r="B32" s="22"/>
      <c r="C32" s="22"/>
      <c r="D32" s="22"/>
      <c r="E32" s="22"/>
    </row>
  </sheetData>
  <mergeCells count="6">
    <mergeCell ref="A1:E1"/>
    <mergeCell ref="A3:E3"/>
    <mergeCell ref="A11:E11"/>
    <mergeCell ref="A18:E18"/>
    <mergeCell ref="A25:E25"/>
    <mergeCell ref="A32:E32"/>
  </mergeCells>
  <hyperlinks>
    <hyperlink ref="A32"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Demand Gen</vt:lpstr>
      <vt:lpstr>Brand</vt:lpstr>
      <vt:lpstr>Content</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2026-07-26T21:43:13Z</dcterms:created>
  <dcterms:modified xsi:type="dcterms:W3CDTF">2026-07-26T21:43:13Z</dcterms:modified>
</cp:coreProperties>
</file>