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Assumptions" state="visible" r:id="rId5"/>
    <sheet sheetId="3" name="Base Case" state="visible" r:id="rId6"/>
    <sheet sheetId="4" name="Upside Case" state="visible" r:id="rId7"/>
    <sheet sheetId="5" name="Downside Case" state="visible" r:id="rId8"/>
    <sheet sheetId="6" name="Comparison" state="visible" r:id="rId9"/>
    <sheet sheetId="7" name="Decision Summary" state="visible" r:id="rId10"/>
  </sheets>
  <calcPr calcId="171027" fullCalcOnLoad="1"/>
</workbook>
</file>

<file path=xl/sharedStrings.xml><?xml version="1.0" encoding="utf-8"?>
<sst xmlns="http://schemas.openxmlformats.org/spreadsheetml/2006/main" count="177" uniqueCount="96">
  <si>
    <t>Scenario Planning Model</t>
  </si>
  <si>
    <t>Purpose</t>
  </si>
  <si>
    <t>This workbook builds a 3-year Base/Upside/Downside scenario plan for a single business: set one starting revenue figure and a small set of growth, margin, and expense drivers per case, and the model projects revenue, operating income, and margin for all three years under each scenario. A Comparison sheet shows every case side by side with variances vs Base, and a Decision Summary combines the three cases into one probability-weighted expected value and a recommendation.</t>
  </si>
  <si>
    <t>Clean-room disclosure</t>
  </si>
  <si>
    <t>Clean-room disclosure: every formula, layout, instruction, and sample figure in this workbook was authored from scratch for excel.tv. No vendor workbook, template, branding, connector, or sample dataset was downloaded, inspected, or adapted in building this file. All data shown is synthetic and for illustration only.</t>
  </si>
  <si>
    <t>What’s in this workbook</t>
  </si>
  <si>
    <t>Assumptions</t>
  </si>
  <si>
    <t>The starting revenue figure, the Base/Upside/Downside probability split (must total 100%), the per-case growth/margin/expense drivers, and the two decision thresholds used by Decision Summary.</t>
  </si>
  <si>
    <t>Base Case</t>
  </si>
  <si>
    <t>The 3-year Revenue, COGS, Gross Profit, Operating Expenses, and Operating Income projection under the Base Case drivers.</t>
  </si>
  <si>
    <t>Upside Case</t>
  </si>
  <si>
    <t>The same 3-year projection structure as Base Case, driven by the Upside Case column on Assumptions.</t>
  </si>
  <si>
    <t>Downside Case</t>
  </si>
  <si>
    <t>The same 3-year projection structure as Base Case, driven by the Downside Case column on Assumptions.</t>
  </si>
  <si>
    <t>Comparison</t>
  </si>
  <si>
    <t>Base, Upside, and Downside headline outputs side by side, plus dollar and percentage variances for Upside vs Base and Downside vs Base.</t>
  </si>
  <si>
    <t>Decision Summary</t>
  </si>
  <si>
    <t>A probability-weighted expected value across all three cases and a recommendation based on the expected value and the downside case against two threshold inputs.</t>
  </si>
  <si>
    <t>How to use this workbook</t>
  </si>
  <si>
    <t>1. Open Assumptions and replace the starting revenue with your own most recent full-year revenue figure.</t>
  </si>
  <si>
    <t>2. Set the Base, Upside, and Downside probabilities on Assumptions so they total exactly 100% — the cells will reject entries that don’t.</t>
  </si>
  <si>
    <t>3. Replace the growth rate, gross margin, and operating expense ratio drivers for each case with your own estimates. Keep Downside drivers more conservative than Base, and Upside drivers more optimistic.</t>
  </si>
  <si>
    <t>4. Open Base Case, Upside Case, and Downside Case to review each year’s Revenue, Gross Profit, Operating Expenses, and Operating Income — these are formula-only and recalculate automatically.</t>
  </si>
  <si>
    <t>5. Open Comparison to see all three cases side by side with variances vs Base, then open Decision Summary for the probability-weighted expected value and recommendation.</t>
  </si>
  <si>
    <t>Colour legend</t>
  </si>
  <si>
    <t/>
  </si>
  <si>
    <t>Input — enter or edit your own data here</t>
  </si>
  <si>
    <t>Calculated — formula-driven, please do not overwrite</t>
  </si>
  <si>
    <t>Output — key result for reporting and dashboards</t>
  </si>
  <si>
    <t>Using this workbook in Google Sheets</t>
  </si>
  <si>
    <t>To use this workbook in Google Sheets: open Google Sheets, choose File &gt; Import &gt; Upload, select this .xlsx file, and choose "Insert new sheet(s)" or "Create new spreadsheet." Every formula in this workbook (SUM, IF, AND, IFERROR, plus arithmetic) is natively supported in Google Sheets, so no formula substitutions are required. The probability and driver data validation also carries over on import.</t>
  </si>
  <si>
    <t>Limitations</t>
  </si>
  <si>
    <t>This is a single-business, three-year operating model, not a full three-statement forecast — it does not project a balance sheet, cash flow statement, taxes, or financing. Each case holds its own drivers flat where noted (gross margin and operating expense ratio do not vary by year within a case). Scenario probabilities are your own subjective estimate, not a statistically derived distribution, and the Decision Summary recommendation is only as good as the thresholds and drivers you enter — treat it as a structured starting point for a conversation, not a final answer.</t>
  </si>
  <si>
    <t>★ Free template from Excel.TV — get more free Excel &amp; Google Sheets templates →</t>
  </si>
  <si>
    <t>Scenario Planning Model Assumptions</t>
  </si>
  <si>
    <t>Assumption</t>
  </si>
  <si>
    <t>Input</t>
  </si>
  <si>
    <t>Notes</t>
  </si>
  <si>
    <t>Starting Annual Revenue (Year 0)</t>
  </si>
  <si>
    <t>Most recent completed fiscal year’s actual revenue. Every case grows from this same starting point.</t>
  </si>
  <si>
    <t>Scenario Probabilities</t>
  </si>
  <si>
    <t>Scenario</t>
  </si>
  <si>
    <t>Probability</t>
  </si>
  <si>
    <t>The most likely outcome given current trends.</t>
  </si>
  <si>
    <t>A meaningfully better-than-expected outcome.</t>
  </si>
  <si>
    <t>A meaningfully worse-than-expected outcome.</t>
  </si>
  <si>
    <t>Total (must equal 100%)</t>
  </si>
  <si>
    <t>Scenario Drivers</t>
  </si>
  <si>
    <t>Driver</t>
  </si>
  <si>
    <t>Revenue Growth Rate — Year 1</t>
  </si>
  <si>
    <t>Year-over-year revenue growth applied to the starting revenue.</t>
  </si>
  <si>
    <t>Revenue Growth Rate — Year 2</t>
  </si>
  <si>
    <t>Applied to the prior year’s projected revenue.</t>
  </si>
  <si>
    <t>Revenue Growth Rate — Year 3</t>
  </si>
  <si>
    <t>Gross Margin %</t>
  </si>
  <si>
    <t>Held flat across all three years within a case.</t>
  </si>
  <si>
    <t>Operating Expense Ratio (% of Revenue)</t>
  </si>
  <si>
    <t>Operating expenses as a percentage of that year’s revenue.</t>
  </si>
  <si>
    <t>One-Time Investment / Cost (Year 1)</t>
  </si>
  <si>
    <t>A single Year 1 cash outlay: Upside funds extra capacity to capture growth; Downside cuts discretionary spend instead.</t>
  </si>
  <si>
    <t>Decision Thresholds (used by Decision Summary)</t>
  </si>
  <si>
    <t>Minimum Acceptable Expected Value (3-Yr Cumulative Operating Income)</t>
  </si>
  <si>
    <t>The probability-weighted 3-year cumulative operating income must meet or exceed this figure to proceed.</t>
  </si>
  <si>
    <t>Minimum Acceptable Downside Year 3 Operating Income</t>
  </si>
  <si>
    <t>Even in the Downside Case, Year 3 operating income must meet or exceed this figure without a contingency plan.</t>
  </si>
  <si>
    <t>Base Case Projection</t>
  </si>
  <si>
    <t>Metric</t>
  </si>
  <si>
    <t>Year 1</t>
  </si>
  <si>
    <t>Year 2</t>
  </si>
  <si>
    <t>Year 3</t>
  </si>
  <si>
    <t>Revenue Growth Rate</t>
  </si>
  <si>
    <t>Revenue</t>
  </si>
  <si>
    <t>COGS</t>
  </si>
  <si>
    <t>Gross Profit</t>
  </si>
  <si>
    <t>Operating Expenses</t>
  </si>
  <si>
    <t>One-Time Investment / Cost</t>
  </si>
  <si>
    <t>Operating Income</t>
  </si>
  <si>
    <t>Operating Margin %</t>
  </si>
  <si>
    <t>Year 3 Revenue</t>
  </si>
  <si>
    <t>Year 3 Operating Income</t>
  </si>
  <si>
    <t>3-Year Cumulative Operating Income</t>
  </si>
  <si>
    <t>Year 3 Operating Margin</t>
  </si>
  <si>
    <t>Upside Case Projection</t>
  </si>
  <si>
    <t>Downside Case Projection</t>
  </si>
  <si>
    <t>Scenario Comparison</t>
  </si>
  <si>
    <t>Variance vs Base ($)</t>
  </si>
  <si>
    <t>Upside vs Base</t>
  </si>
  <si>
    <t>Downside vs Base</t>
  </si>
  <si>
    <t>Variance vs Base (%)</t>
  </si>
  <si>
    <t>Probability-weighted expected value blends all three cases using the probabilities on Assumptions. This is the single number to use when a decision needs one figure, not three.</t>
  </si>
  <si>
    <t>Probability-Weighted Expected Value</t>
  </si>
  <si>
    <t>Downside Risk Exposure</t>
  </si>
  <si>
    <t>Downside vs Base — Year 3 Operating Income ($)</t>
  </si>
  <si>
    <t>Downside Case Year 3 Operating Income vs Minimum Threshold</t>
  </si>
  <si>
    <t>Recommendation</t>
  </si>
  <si>
    <t>How to read this: the recommendation reads "Proceed" only when the probability-weighted expected value clears the minimum threshold AND the Downside Case alone still clears the minimum downside threshold. If the expected value clears its threshold but Downside does not, the recommendation calls for a contingency plan instead of an unconditional "no."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</si>
</sst>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0%"/>
  </numFmts>
  <fonts count="8" x14ac:knownFonts="1">
    <font>
      <color theme="1"/>
      <family val="2"/>
      <scheme val="minor"/>
      <sz val="11"/>
      <name val="Calibri"/>
    </font>
    <font>
      <b/>
      <sz val="16"/>
    </font>
    <font>
      <b/>
      <sz val="12"/>
    </font>
    <font>
      <i/>
    </font>
    <font>
      <b/>
    </font>
    <font>
      <b/>
      <u/>
      <color rgb="FF1155CC"/>
      <sz val="13"/>
    </font>
    <font>
      <b/>
      <color rgb="FFFFFFFF"/>
    </font>
    <font>
      <b/>
      <u/>
      <color rgb="FF1155CC"/>
      <sz val="12"/>
    </font>
  </fonts>
  <fills count="6">
    <fill>
      <patternFill patternType="none"/>
    </fill>
    <fill>
      <patternFill patternType="gray125"/>
    </fill>
    <fill>
      <patternFill patternType="solid">
        <fgColor rgb="FFDCE6F1"/>
      </patternFill>
    </fill>
    <fill>
      <patternFill patternType="solid">
        <fgColor rgb="FFFFF2CC"/>
      </patternFill>
    </fill>
    <fill>
      <patternFill patternType="solid">
        <fgColor rgb="FFD9EAD3"/>
      </patternFill>
    </fill>
    <fill>
      <patternFill patternType="solid">
        <fgColor rgb="FF44546A"/>
      </patternFill>
    </fill>
  </fills>
  <borders count="2">
    <border>
      <left/>
      <right/>
      <top/>
      <bottom/>
      <diagonal/>
    </border>
    <border>
      <left style="thin">
        <color rgb="FFB7B7B7"/>
      </left>
      <right style="thin">
        <color rgb="FFB7B7B7"/>
      </right>
      <top style="thin">
        <color rgb="FFB7B7B7"/>
      </top>
      <bottom style="thin">
        <color rgb="FFB7B7B7"/>
      </bottom>
      <diagonal/>
    </border>
  </borders>
  <cellStyleXfs count="1">
    <xf numFmtId="0" fontId="0" fillId="0" borderId="0"/>
  </cellStyleXfs>
  <cellXfs count="24">
    <xf numFmtId="0" fontId="0" fillId="0" borderId="0" xfId="0"/>
    <xf numFmtId="0" fontId="1" fillId="0" borderId="0" xfId="0"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0" fillId="2" borderId="1" xfId="0" applyFill="1" applyBorder="1" applyAlignment="1">
      <alignment vertical="top" wrapText="1"/>
    </xf>
    <xf numFmtId="0" fontId="0" fillId="0" borderId="0" xfId="0" applyAlignment="1">
      <alignment vertical="center" wrapText="1"/>
    </xf>
    <xf numFmtId="0" fontId="0" fillId="3" borderId="1" xfId="0" applyFill="1" applyBorder="1" applyAlignment="1">
      <alignment vertical="top" wrapText="1"/>
    </xf>
    <xf numFmtId="0" fontId="0" fillId="4" borderId="1" xfId="0" applyFill="1" applyBorder="1" applyAlignment="1">
      <alignment vertical="top" wrapText="1"/>
    </xf>
    <xf numFmtId="0" fontId="5" fillId="4" borderId="0" xfId="0" applyFont="1" applyFill="1" applyAlignment="1">
      <alignment horizontal="center" vertical="center" wrapText="1"/>
    </xf>
    <xf numFmtId="0" fontId="6" fillId="5" borderId="1" xfId="0" applyFont="1" applyFill="1" applyBorder="1" applyAlignment="1">
      <alignment horizontal="center" vertical="center" wrapText="1"/>
    </xf>
    <xf numFmtId="164" fontId="0" fillId="2" borderId="1" xfId="0" applyNumberFormat="1" applyFill="1" applyBorder="1" applyAlignment="1">
      <alignment horizontal="center" vertical="center"/>
    </xf>
    <xf numFmtId="165" fontId="0" fillId="2" borderId="1" xfId="0" applyNumberFormat="1" applyFill="1" applyBorder="1" applyAlignment="1">
      <alignment horizontal="center" vertical="center"/>
    </xf>
    <xf numFmtId="165" fontId="4" fillId="4" borderId="1" xfId="0" applyNumberFormat="1" applyFont="1" applyFill="1" applyBorder="1" applyAlignment="1">
      <alignment horizontal="center" vertical="center"/>
    </xf>
    <xf numFmtId="0" fontId="4" fillId="3" borderId="1" xfId="0" applyFont="1" applyFill="1" applyBorder="1" applyAlignment="1">
      <alignment vertical="center"/>
    </xf>
    <xf numFmtId="165" fontId="0" fillId="3" borderId="1" xfId="0" applyNumberFormat="1" applyFill="1" applyBorder="1" applyAlignment="1">
      <alignment horizontal="center" vertical="center"/>
    </xf>
    <xf numFmtId="164" fontId="0" fillId="3" borderId="1" xfId="0" applyNumberFormat="1" applyFill="1" applyBorder="1" applyAlignment="1">
      <alignment vertical="center"/>
    </xf>
    <xf numFmtId="164" fontId="4" fillId="3" borderId="1" xfId="0" applyNumberFormat="1" applyFont="1" applyFill="1" applyBorder="1" applyAlignment="1">
      <alignment vertical="center"/>
    </xf>
    <xf numFmtId="164" fontId="4" fillId="4" borderId="1" xfId="0" applyNumberFormat="1" applyFont="1" applyFill="1" applyBorder="1" applyAlignment="1">
      <alignment vertical="center"/>
    </xf>
    <xf numFmtId="0" fontId="7" fillId="4" borderId="0" xfId="0" applyFont="1" applyFill="1" applyAlignment="1">
      <alignment horizontal="center" vertical="center" wrapText="1"/>
    </xf>
    <xf numFmtId="164" fontId="0" fillId="3" borderId="1" xfId="0" applyNumberFormat="1" applyFill="1" applyBorder="1" applyAlignment="1">
      <alignment horizontal="center" vertical="center"/>
    </xf>
    <xf numFmtId="164" fontId="4" fillId="4" borderId="1" xfId="0" applyNumberFormat="1" applyFont="1" applyFill="1" applyBorder="1" applyAlignment="1">
      <alignment horizontal="center" vertical="center"/>
    </xf>
    <xf numFmtId="0" fontId="4" fillId="4"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excel.tv/excel-templates/?utm_source=workbook&amp;utm_medium=in-file-cta&amp;utm_campaign=scenario-planning-model"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excel.tv/excel-templates/?utm_source=workbook&amp;utm_medium=in-file-cta&amp;utm_campaign=scenario-planning-model"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excel.tv/excel-templates/?utm_source=workbook&amp;utm_medium=in-file-cta&amp;utm_campaign=scenario-planning-model"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excel.tv/excel-templates/?utm_source=workbook&amp;utm_medium=in-file-cta&amp;utm_campaign=scenario-planning-model"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excel.tv/excel-templates/?utm_source=workbook&amp;utm_medium=in-file-cta&amp;utm_campaign=scenario-planning-model"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excel.tv/excel-templates/?utm_source=workbook&amp;utm_medium=in-file-cta&amp;utm_campaign=scenario-planning-mode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workbookViewId="0" showGridLines="0"/>
  </sheetViews>
  <sheetFormatPr defaultRowHeight="15" outlineLevelRow="0" outlineLevelCol="0" x14ac:dyDescent="55"/>
  <cols>
    <col min="1" max="6" width="22" customWidth="1"/>
  </cols>
  <sheetData>
    <row r="1" spans="1:6" x14ac:dyDescent="0.25">
      <c r="A1" s="1" t="s">
        <v>0</v>
      </c>
      <c r="B1" s="1"/>
      <c r="C1" s="1"/>
      <c r="D1" s="1"/>
      <c r="E1" s="1"/>
      <c r="F1" s="1"/>
    </row>
    <row r="2" spans="1:6" x14ac:dyDescent="0.25">
      <c r="A2" s="2"/>
      <c r="B2" s="2"/>
      <c r="C2" s="2"/>
      <c r="D2" s="2"/>
      <c r="E2" s="2"/>
      <c r="F2" s="2"/>
    </row>
    <row r="3" spans="1:6" x14ac:dyDescent="0.25">
      <c r="A3" s="3" t="s">
        <v>1</v>
      </c>
      <c r="B3" s="3"/>
      <c r="C3" s="3"/>
      <c r="D3" s="3"/>
      <c r="E3" s="3"/>
      <c r="F3" s="3"/>
    </row>
    <row r="4" ht="60" customHeight="1" spans="1:6" x14ac:dyDescent="0.25">
      <c r="A4" s="2" t="s">
        <v>2</v>
      </c>
      <c r="B4" s="2"/>
      <c r="C4" s="2"/>
      <c r="D4" s="2"/>
      <c r="E4" s="2"/>
      <c r="F4" s="2"/>
    </row>
    <row r="5" spans="1:6" x14ac:dyDescent="0.25">
      <c r="A5" s="2"/>
      <c r="B5" s="2"/>
      <c r="C5" s="2"/>
      <c r="D5" s="2"/>
      <c r="E5" s="2"/>
      <c r="F5" s="2"/>
    </row>
    <row r="6" spans="1:6" x14ac:dyDescent="0.25">
      <c r="A6" s="3" t="s">
        <v>3</v>
      </c>
      <c r="B6" s="3"/>
      <c r="C6" s="3"/>
      <c r="D6" s="3"/>
      <c r="E6" s="3"/>
      <c r="F6" s="3"/>
    </row>
    <row r="7" ht="45" customHeight="1" spans="1:6" x14ac:dyDescent="0.25">
      <c r="A7" s="4" t="s">
        <v>4</v>
      </c>
      <c r="B7" s="4"/>
      <c r="C7" s="4"/>
      <c r="D7" s="4"/>
      <c r="E7" s="4"/>
      <c r="F7" s="4"/>
    </row>
    <row r="8" spans="1:6" x14ac:dyDescent="0.25">
      <c r="A8" s="2"/>
      <c r="B8" s="2"/>
      <c r="C8" s="2"/>
      <c r="D8" s="2"/>
      <c r="E8" s="2"/>
      <c r="F8" s="2"/>
    </row>
    <row r="9" spans="1:6" x14ac:dyDescent="0.25">
      <c r="A9" s="3" t="s">
        <v>5</v>
      </c>
      <c r="B9" s="3"/>
      <c r="C9" s="3"/>
      <c r="D9" s="3"/>
      <c r="E9" s="3"/>
      <c r="F9" s="3"/>
    </row>
    <row r="10" ht="30" customHeight="1" spans="1:6" x14ac:dyDescent="0.25">
      <c r="A10" s="5" t="s">
        <v>6</v>
      </c>
      <c r="B10" s="5"/>
      <c r="C10" s="2" t="s">
        <v>7</v>
      </c>
      <c r="D10" s="2"/>
      <c r="E10" s="2"/>
      <c r="F10" s="2"/>
    </row>
    <row r="11" ht="30" customHeight="1" spans="1:6" x14ac:dyDescent="0.25">
      <c r="A11" s="5" t="s">
        <v>8</v>
      </c>
      <c r="B11" s="5"/>
      <c r="C11" s="2" t="s">
        <v>9</v>
      </c>
      <c r="D11" s="2"/>
      <c r="E11" s="2"/>
      <c r="F11" s="2"/>
    </row>
    <row r="12" ht="30" customHeight="1" spans="1:6" x14ac:dyDescent="0.25">
      <c r="A12" s="5" t="s">
        <v>10</v>
      </c>
      <c r="B12" s="5"/>
      <c r="C12" s="2" t="s">
        <v>11</v>
      </c>
      <c r="D12" s="2"/>
      <c r="E12" s="2"/>
      <c r="F12" s="2"/>
    </row>
    <row r="13" ht="30" customHeight="1" spans="1:6" x14ac:dyDescent="0.25">
      <c r="A13" s="5" t="s">
        <v>12</v>
      </c>
      <c r="B13" s="5"/>
      <c r="C13" s="2" t="s">
        <v>13</v>
      </c>
      <c r="D13" s="2"/>
      <c r="E13" s="2"/>
      <c r="F13" s="2"/>
    </row>
    <row r="14" ht="30" customHeight="1" spans="1:6" x14ac:dyDescent="0.25">
      <c r="A14" s="5" t="s">
        <v>14</v>
      </c>
      <c r="B14" s="5"/>
      <c r="C14" s="2" t="s">
        <v>15</v>
      </c>
      <c r="D14" s="2"/>
      <c r="E14" s="2"/>
      <c r="F14" s="2"/>
    </row>
    <row r="15" ht="30" customHeight="1" spans="1:6" x14ac:dyDescent="0.25">
      <c r="A15" s="5" t="s">
        <v>16</v>
      </c>
      <c r="B15" s="5"/>
      <c r="C15" s="2" t="s">
        <v>17</v>
      </c>
      <c r="D15" s="2"/>
      <c r="E15" s="2"/>
      <c r="F15" s="2"/>
    </row>
    <row r="16" spans="1:6" x14ac:dyDescent="0.25">
      <c r="A16" s="2"/>
      <c r="B16" s="2"/>
      <c r="C16" s="2"/>
      <c r="D16" s="2"/>
      <c r="E16" s="2"/>
      <c r="F16" s="2"/>
    </row>
    <row r="17" spans="1:6" x14ac:dyDescent="0.25">
      <c r="A17" s="3" t="s">
        <v>18</v>
      </c>
      <c r="B17" s="3"/>
      <c r="C17" s="3"/>
      <c r="D17" s="3"/>
      <c r="E17" s="3"/>
      <c r="F17" s="3"/>
    </row>
    <row r="18" ht="30" customHeight="1" spans="1:6" x14ac:dyDescent="0.25">
      <c r="A18" s="2" t="s">
        <v>19</v>
      </c>
      <c r="B18" s="2"/>
      <c r="C18" s="2"/>
      <c r="D18" s="2"/>
      <c r="E18" s="2"/>
      <c r="F18" s="2"/>
    </row>
    <row r="19" ht="30" customHeight="1" spans="1:6" x14ac:dyDescent="0.25">
      <c r="A19" s="2" t="s">
        <v>20</v>
      </c>
      <c r="B19" s="2"/>
      <c r="C19" s="2"/>
      <c r="D19" s="2"/>
      <c r="E19" s="2"/>
      <c r="F19" s="2"/>
    </row>
    <row r="20" ht="30" customHeight="1" spans="1:6" x14ac:dyDescent="0.25">
      <c r="A20" s="2" t="s">
        <v>21</v>
      </c>
      <c r="B20" s="2"/>
      <c r="C20" s="2"/>
      <c r="D20" s="2"/>
      <c r="E20" s="2"/>
      <c r="F20" s="2"/>
    </row>
    <row r="21" ht="30" customHeight="1" spans="1:6" x14ac:dyDescent="0.25">
      <c r="A21" s="2" t="s">
        <v>22</v>
      </c>
      <c r="B21" s="2"/>
      <c r="C21" s="2"/>
      <c r="D21" s="2"/>
      <c r="E21" s="2"/>
      <c r="F21" s="2"/>
    </row>
    <row r="22" ht="30" customHeight="1" spans="1:6" x14ac:dyDescent="0.25">
      <c r="A22" s="2" t="s">
        <v>23</v>
      </c>
      <c r="B22" s="2"/>
      <c r="C22" s="2"/>
      <c r="D22" s="2"/>
      <c r="E22" s="2"/>
      <c r="F22" s="2"/>
    </row>
    <row r="23" spans="1:6" x14ac:dyDescent="0.25">
      <c r="A23" s="2"/>
      <c r="B23" s="2"/>
      <c r="C23" s="2"/>
      <c r="D23" s="2"/>
      <c r="E23" s="2"/>
      <c r="F23" s="2"/>
    </row>
    <row r="24" spans="1:6" x14ac:dyDescent="0.25">
      <c r="A24" s="3" t="s">
        <v>24</v>
      </c>
      <c r="B24" s="3"/>
      <c r="C24" s="3"/>
      <c r="D24" s="3"/>
      <c r="E24" s="3"/>
      <c r="F24" s="3"/>
    </row>
    <row r="25" spans="1:6" x14ac:dyDescent="0.25">
      <c r="A25" s="5" t="s">
        <v>24</v>
      </c>
      <c r="B25" s="2"/>
      <c r="C25" s="2"/>
      <c r="D25" s="2"/>
      <c r="E25" s="2"/>
      <c r="F25" s="2"/>
    </row>
    <row r="26" spans="1:6" x14ac:dyDescent="0.25">
      <c r="A26" s="6" t="s">
        <v>25</v>
      </c>
      <c r="B26" s="7" t="s">
        <v>26</v>
      </c>
      <c r="C26" s="2"/>
      <c r="D26" s="2"/>
      <c r="E26" s="2"/>
      <c r="F26" s="2"/>
    </row>
    <row r="27" spans="1:6" x14ac:dyDescent="0.25">
      <c r="A27" s="8" t="s">
        <v>25</v>
      </c>
      <c r="B27" s="7" t="s">
        <v>27</v>
      </c>
      <c r="C27" s="2"/>
      <c r="D27" s="2"/>
      <c r="E27" s="2"/>
      <c r="F27" s="2"/>
    </row>
    <row r="28" spans="1:6" x14ac:dyDescent="0.25">
      <c r="A28" s="9" t="s">
        <v>25</v>
      </c>
      <c r="B28" s="7" t="s">
        <v>28</v>
      </c>
      <c r="C28" s="2"/>
      <c r="D28" s="2"/>
      <c r="E28" s="2"/>
      <c r="F28" s="2"/>
    </row>
    <row r="29" spans="1:6" x14ac:dyDescent="0.25">
      <c r="A29" s="2"/>
      <c r="B29" s="2"/>
      <c r="C29" s="2"/>
      <c r="D29" s="2"/>
      <c r="E29" s="2"/>
      <c r="F29" s="2"/>
    </row>
    <row r="30" spans="1:6" x14ac:dyDescent="0.25">
      <c r="A30" s="3" t="s">
        <v>29</v>
      </c>
      <c r="B30" s="3"/>
      <c r="C30" s="3"/>
      <c r="D30" s="3"/>
      <c r="E30" s="3"/>
      <c r="F30" s="3"/>
    </row>
    <row r="31" ht="60" customHeight="1" spans="1:6" x14ac:dyDescent="0.25">
      <c r="A31" s="2" t="s">
        <v>30</v>
      </c>
      <c r="B31" s="2"/>
      <c r="C31" s="2"/>
      <c r="D31" s="2"/>
      <c r="E31" s="2"/>
      <c r="F31" s="2"/>
    </row>
    <row r="32" spans="1:6" x14ac:dyDescent="0.25">
      <c r="A32" s="2"/>
      <c r="B32" s="2"/>
      <c r="C32" s="2"/>
      <c r="D32" s="2"/>
      <c r="E32" s="2"/>
      <c r="F32" s="2"/>
    </row>
    <row r="33" spans="1:6" x14ac:dyDescent="0.25">
      <c r="A33" s="3" t="s">
        <v>31</v>
      </c>
      <c r="B33" s="3"/>
      <c r="C33" s="3"/>
      <c r="D33" s="3"/>
      <c r="E33" s="3"/>
      <c r="F33" s="3"/>
    </row>
    <row r="34" ht="75" customHeight="1" spans="1:6" x14ac:dyDescent="0.25">
      <c r="A34" s="2" t="s">
        <v>32</v>
      </c>
      <c r="B34" s="2"/>
      <c r="C34" s="2"/>
      <c r="D34" s="2"/>
      <c r="E34" s="2"/>
      <c r="F34" s="2"/>
    </row>
    <row r="35" spans="1:6" x14ac:dyDescent="0.25">
      <c r="A35" s="2"/>
      <c r="B35" s="2"/>
      <c r="C35" s="2"/>
      <c r="D35" s="2"/>
      <c r="E35" s="2"/>
      <c r="F35" s="2"/>
    </row>
    <row r="36" spans="1:6" x14ac:dyDescent="0.25">
      <c r="A36" s="2"/>
      <c r="B36" s="2"/>
      <c r="C36" s="2"/>
      <c r="D36" s="2"/>
      <c r="E36" s="2"/>
      <c r="F36" s="2"/>
    </row>
    <row r="37" ht="32" customHeight="1" spans="1:6" x14ac:dyDescent="0.25">
      <c r="A37" s="10" t="s">
        <v>33</v>
      </c>
      <c r="B37" s="10"/>
      <c r="C37" s="10"/>
      <c r="D37" s="10"/>
      <c r="E37" s="10"/>
      <c r="F37" s="10"/>
    </row>
  </sheetData>
  <mergeCells count="30">
    <mergeCell ref="A1:F1"/>
    <mergeCell ref="A3:F3"/>
    <mergeCell ref="A4:F4"/>
    <mergeCell ref="A6:F6"/>
    <mergeCell ref="A7:F7"/>
    <mergeCell ref="A9:F9"/>
    <mergeCell ref="A10:B10"/>
    <mergeCell ref="C10:F10"/>
    <mergeCell ref="A11:B11"/>
    <mergeCell ref="C11:F11"/>
    <mergeCell ref="A12:B12"/>
    <mergeCell ref="C12:F12"/>
    <mergeCell ref="A13:B13"/>
    <mergeCell ref="C13:F13"/>
    <mergeCell ref="A14:B14"/>
    <mergeCell ref="C14:F14"/>
    <mergeCell ref="A15:B15"/>
    <mergeCell ref="C15:F15"/>
    <mergeCell ref="A17:F17"/>
    <mergeCell ref="A18:F18"/>
    <mergeCell ref="A19:F19"/>
    <mergeCell ref="A20:F20"/>
    <mergeCell ref="A21:F21"/>
    <mergeCell ref="A22:F22"/>
    <mergeCell ref="A24:F24"/>
    <mergeCell ref="A30:F30"/>
    <mergeCell ref="A31:F31"/>
    <mergeCell ref="A33:F33"/>
    <mergeCell ref="A34:F34"/>
    <mergeCell ref="A37:F37"/>
  </mergeCells>
  <hyperlinks>
    <hyperlink ref="A37" r:id="rId1"/>
  </hyperlink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owGridLines="0"/>
  </sheetViews>
  <sheetFormatPr defaultRowHeight="15" outlineLevelRow="0" outlineLevelCol="0" x14ac:dyDescent="55"/>
  <cols>
    <col min="1" max="1" width="40" customWidth="1"/>
    <col min="2" max="4" width="16" customWidth="1"/>
    <col min="5" max="5" width="46" customWidth="1"/>
  </cols>
  <sheetData>
    <row r="1" spans="1:5" x14ac:dyDescent="0.25">
      <c r="A1" s="1" t="s">
        <v>34</v>
      </c>
      <c r="B1" s="1"/>
      <c r="C1" s="1"/>
      <c r="D1" s="1"/>
      <c r="E1" s="1"/>
    </row>
    <row r="2" spans="1:5" x14ac:dyDescent="0.25">
      <c r="A2" s="2"/>
      <c r="E2" s="2"/>
    </row>
    <row r="3" ht="30" customHeight="1" spans="1:5" x14ac:dyDescent="0.25">
      <c r="A3" s="11" t="s">
        <v>35</v>
      </c>
      <c r="B3" s="11" t="s">
        <v>36</v>
      </c>
      <c r="C3" s="11" t="s">
        <v>37</v>
      </c>
      <c r="E3" s="2"/>
    </row>
    <row r="4" spans="1:5" x14ac:dyDescent="0.25">
      <c r="A4" s="5" t="s">
        <v>38</v>
      </c>
      <c r="B4" s="12">
        <v>2400000</v>
      </c>
      <c r="C4" s="2" t="s">
        <v>39</v>
      </c>
      <c r="E4" s="2"/>
    </row>
    <row r="5" spans="1:5" x14ac:dyDescent="0.25">
      <c r="A5" s="2"/>
      <c r="E5" s="2"/>
    </row>
    <row r="6" spans="1:5" x14ac:dyDescent="0.25">
      <c r="A6" s="3" t="s">
        <v>40</v>
      </c>
      <c r="B6" s="3"/>
      <c r="C6" s="3"/>
      <c r="E6" s="2"/>
    </row>
    <row r="7" ht="30" customHeight="1" spans="1:5" x14ac:dyDescent="0.25">
      <c r="A7" s="11" t="s">
        <v>41</v>
      </c>
      <c r="B7" s="11" t="s">
        <v>42</v>
      </c>
      <c r="C7" s="11" t="s">
        <v>37</v>
      </c>
      <c r="E7" s="2"/>
    </row>
    <row r="8" spans="1:5" x14ac:dyDescent="0.25">
      <c r="A8" s="2"/>
      <c r="E8" s="2"/>
    </row>
    <row r="9" spans="1:5" x14ac:dyDescent="0.25">
      <c r="A9" s="2"/>
      <c r="E9" s="2"/>
    </row>
    <row r="10" spans="1:5" x14ac:dyDescent="0.25">
      <c r="A10" s="5" t="s">
        <v>8</v>
      </c>
      <c r="B10" s="13">
        <v>0.5</v>
      </c>
      <c r="C10" s="2" t="s">
        <v>43</v>
      </c>
      <c r="E10" s="2"/>
    </row>
    <row r="11" spans="1:5" x14ac:dyDescent="0.25">
      <c r="A11" s="5" t="s">
        <v>10</v>
      </c>
      <c r="B11" s="13">
        <v>0.25</v>
      </c>
      <c r="C11" s="2" t="s">
        <v>44</v>
      </c>
      <c r="E11" s="2"/>
    </row>
    <row r="12" spans="1:5" x14ac:dyDescent="0.25">
      <c r="A12" s="5" t="s">
        <v>12</v>
      </c>
      <c r="B12" s="13">
        <v>0.25</v>
      </c>
      <c r="C12" s="2" t="s">
        <v>45</v>
      </c>
      <c r="E12" s="2"/>
    </row>
    <row r="13" spans="1:5" x14ac:dyDescent="0.25">
      <c r="A13" s="5" t="s">
        <v>46</v>
      </c>
      <c r="B13" s="14">
        <f>SUM(B10:B12)</f>
      </c>
      <c r="C13" s="15">
        <f>IF(ROUND(B13,4)=1,"OK","Fix: probabilities must total 100%")</f>
      </c>
      <c r="E13" s="2"/>
    </row>
    <row r="14" spans="1:5" x14ac:dyDescent="0.25">
      <c r="A14" s="2"/>
      <c r="E14" s="2"/>
    </row>
    <row r="15" spans="1:5" x14ac:dyDescent="0.25">
      <c r="A15" s="3" t="s">
        <v>47</v>
      </c>
      <c r="B15" s="3"/>
      <c r="C15" s="3"/>
      <c r="D15" s="3"/>
      <c r="E15" s="3"/>
    </row>
    <row r="16" ht="30" customHeight="1" spans="1:5" x14ac:dyDescent="0.25">
      <c r="A16" s="11" t="s">
        <v>48</v>
      </c>
      <c r="B16" s="11" t="s">
        <v>8</v>
      </c>
      <c r="C16" s="11" t="s">
        <v>10</v>
      </c>
      <c r="D16" s="11" t="s">
        <v>12</v>
      </c>
      <c r="E16" s="11" t="s">
        <v>37</v>
      </c>
    </row>
    <row r="17" ht="30" customHeight="1" spans="1:5" x14ac:dyDescent="0.25">
      <c r="A17" s="5" t="s">
        <v>49</v>
      </c>
      <c r="B17" s="13">
        <v>0.06</v>
      </c>
      <c r="C17" s="13">
        <v>0.12</v>
      </c>
      <c r="D17" s="13">
        <v>-0.04</v>
      </c>
      <c r="E17" s="2" t="s">
        <v>50</v>
      </c>
    </row>
    <row r="18" ht="30" customHeight="1" spans="1:5" x14ac:dyDescent="0.25">
      <c r="A18" s="5" t="s">
        <v>51</v>
      </c>
      <c r="B18" s="13">
        <v>0.06</v>
      </c>
      <c r="C18" s="13">
        <v>0.14</v>
      </c>
      <c r="D18" s="13">
        <v>-0.06</v>
      </c>
      <c r="E18" s="2" t="s">
        <v>52</v>
      </c>
    </row>
    <row r="19" ht="30" customHeight="1" spans="1:5" x14ac:dyDescent="0.25">
      <c r="A19" s="5" t="s">
        <v>53</v>
      </c>
      <c r="B19" s="13">
        <v>0.05</v>
      </c>
      <c r="C19" s="13">
        <v>0.15</v>
      </c>
      <c r="D19" s="13">
        <v>-0.08</v>
      </c>
      <c r="E19" s="2" t="s">
        <v>52</v>
      </c>
    </row>
    <row r="20" ht="30" customHeight="1" spans="1:5" x14ac:dyDescent="0.25">
      <c r="A20" s="5" t="s">
        <v>54</v>
      </c>
      <c r="B20" s="13">
        <v>0.42</v>
      </c>
      <c r="C20" s="13">
        <v>0.45</v>
      </c>
      <c r="D20" s="13">
        <v>0.36</v>
      </c>
      <c r="E20" s="2" t="s">
        <v>55</v>
      </c>
    </row>
    <row r="21" ht="30" customHeight="1" spans="1:5" x14ac:dyDescent="0.25">
      <c r="A21" s="5" t="s">
        <v>56</v>
      </c>
      <c r="B21" s="13">
        <v>0.3</v>
      </c>
      <c r="C21" s="13">
        <v>0.28</v>
      </c>
      <c r="D21" s="13">
        <v>0.34</v>
      </c>
      <c r="E21" s="2" t="s">
        <v>57</v>
      </c>
    </row>
    <row r="22" ht="45" customHeight="1" spans="1:5" x14ac:dyDescent="0.25">
      <c r="A22" s="5" t="s">
        <v>58</v>
      </c>
      <c r="B22" s="12">
        <v>50000</v>
      </c>
      <c r="C22" s="12">
        <v>120000</v>
      </c>
      <c r="D22" s="12">
        <v>20000</v>
      </c>
      <c r="E22" s="2" t="s">
        <v>59</v>
      </c>
    </row>
    <row r="23" spans="1:5" x14ac:dyDescent="0.25">
      <c r="A23" s="2"/>
      <c r="E23" s="2"/>
    </row>
    <row r="24" spans="1:5" x14ac:dyDescent="0.25">
      <c r="A24" s="3" t="s">
        <v>60</v>
      </c>
      <c r="B24" s="3"/>
      <c r="C24" s="3"/>
      <c r="E24" s="2"/>
    </row>
    <row r="25" spans="1:5" x14ac:dyDescent="0.25">
      <c r="A25" s="5" t="s">
        <v>61</v>
      </c>
      <c r="B25" s="12">
        <v>800000</v>
      </c>
      <c r="C25" s="2" t="s">
        <v>62</v>
      </c>
      <c r="E25" s="2"/>
    </row>
    <row r="26" spans="1:5" x14ac:dyDescent="0.25">
      <c r="A26" s="5" t="s">
        <v>63</v>
      </c>
      <c r="B26" s="12">
        <v>100000</v>
      </c>
      <c r="C26" s="2" t="s">
        <v>64</v>
      </c>
      <c r="E26" s="2"/>
    </row>
  </sheetData>
  <mergeCells count="4">
    <mergeCell ref="A1:E1"/>
    <mergeCell ref="A6:C6"/>
    <mergeCell ref="A15:E15"/>
    <mergeCell ref="A24:C24"/>
  </mergeCells>
  <dataValidations count="6">
    <dataValidation type="custom" showErrorMessage="1" errorTitle="Probabilities must total 100%" error="Base, Upside, and Downside probabilities must sum to exactly 100%. Adjust one or more of the three cells so the total is 100%." sqref="B10:B12">
      <formula1>SUM($B$10:$B$12)=1</formula1>
    </dataValidation>
    <dataValidation type="decimal" allowBlank="1" showErrorMessage="1" errorTitle="Invalid number" error="Enter a number between -1 and 1" sqref="B17:D21">
      <formula1>-1</formula1>
      <formula2>1</formula2>
    </dataValidation>
    <dataValidation type="decimal" allowBlank="1" showErrorMessage="1" errorTitle="Invalid number" error="Enter a number between 0 and 10000000" sqref="B22:D22">
      <formula1>0</formula1>
      <formula2>10000000</formula2>
    </dataValidation>
    <dataValidation type="decimal" allowBlank="1" showErrorMessage="1" errorTitle="Invalid number" error="Enter a number between 0 and 1000000000" sqref="B25">
      <formula1>0</formula1>
      <formula2>1000000000</formula2>
    </dataValidation>
    <dataValidation type="decimal" allowBlank="1" showErrorMessage="1" errorTitle="Invalid number" error="Enter a number between -1000000000 and 1000000000" sqref="B26">
      <formula1>-1000000000</formula1>
      <formula2>1000000000</formula2>
    </dataValidation>
    <dataValidation type="decimal" allowBlank="1" showErrorMessage="1" errorTitle="Invalid number" error="Enter a number between 0 and 1000000000" sqref="B4">
      <formula1>0</formula1>
      <formula2>1000000000</formula2>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workbookViewId="0" showGridLines="0"/>
  </sheetViews>
  <sheetFormatPr defaultRowHeight="15" outlineLevelRow="0" outlineLevelCol="0" x14ac:dyDescent="55"/>
  <cols>
    <col min="1" max="1" width="30" customWidth="1"/>
    <col min="2" max="4" width="18" customWidth="1"/>
  </cols>
  <sheetData>
    <row r="1" spans="1:4" x14ac:dyDescent="0.25">
      <c r="A1" s="1" t="s">
        <v>65</v>
      </c>
      <c r="B1" s="1"/>
      <c r="C1" s="1"/>
      <c r="D1" s="1"/>
    </row>
    <row r="2" spans="1:1" x14ac:dyDescent="0.25">
      <c r="A2" s="2"/>
    </row>
    <row r="3" ht="30" customHeight="1" spans="1:4" x14ac:dyDescent="0.25">
      <c r="A3" s="11" t="s">
        <v>66</v>
      </c>
      <c r="B3" s="11" t="s">
        <v>67</v>
      </c>
      <c r="C3" s="11" t="s">
        <v>68</v>
      </c>
      <c r="D3" s="11" t="s">
        <v>69</v>
      </c>
    </row>
    <row r="4" spans="1:4" x14ac:dyDescent="0.25">
      <c r="A4" s="5" t="s">
        <v>70</v>
      </c>
      <c r="B4" s="16">
        <f>'Assumptions'!$B$17</f>
      </c>
      <c r="C4" s="16">
        <f>'Assumptions'!$B$18</f>
      </c>
      <c r="D4" s="16">
        <f>'Assumptions'!$B$19</f>
      </c>
    </row>
    <row r="5" spans="1:4" x14ac:dyDescent="0.25">
      <c r="A5" s="5" t="s">
        <v>71</v>
      </c>
      <c r="B5" s="17">
        <f>'Assumptions'!$B$4*(1+B4)</f>
      </c>
      <c r="C5" s="17">
        <f>B5*(1+C4)</f>
      </c>
      <c r="D5" s="17">
        <f>C5*(1+D4)</f>
      </c>
    </row>
    <row r="6" spans="1:4" x14ac:dyDescent="0.25">
      <c r="A6" s="2" t="s">
        <v>72</v>
      </c>
      <c r="B6" s="17">
        <f>B5*(1-'Assumptions'!$B$20)</f>
      </c>
      <c r="C6" s="17">
        <f>C5*(1-'Assumptions'!$B$20)</f>
      </c>
      <c r="D6" s="17">
        <f>D5*(1-'Assumptions'!$B$20)</f>
      </c>
    </row>
    <row r="7" spans="1:4" x14ac:dyDescent="0.25">
      <c r="A7" s="5" t="s">
        <v>73</v>
      </c>
      <c r="B7" s="18">
        <f>B5-B6</f>
      </c>
      <c r="C7" s="18">
        <f>C5-C6</f>
      </c>
      <c r="D7" s="18">
        <f>D5-D6</f>
      </c>
    </row>
    <row r="8" spans="1:4" x14ac:dyDescent="0.25">
      <c r="A8" s="2" t="s">
        <v>54</v>
      </c>
      <c r="B8" s="16">
        <f>IFERROR(B7/B5,0)</f>
      </c>
      <c r="C8" s="16">
        <f>IFERROR(C7/C5,0)</f>
      </c>
      <c r="D8" s="16">
        <f>IFERROR(D7/D5,0)</f>
      </c>
    </row>
    <row r="9" spans="1:4" x14ac:dyDescent="0.25">
      <c r="A9" s="2" t="s">
        <v>74</v>
      </c>
      <c r="B9" s="17">
        <f>B5*'Assumptions'!$B$21</f>
      </c>
      <c r="C9" s="17">
        <f>C5*'Assumptions'!$B$21</f>
      </c>
      <c r="D9" s="17">
        <f>D5*'Assumptions'!$B$21</f>
      </c>
    </row>
    <row r="10" spans="1:4" x14ac:dyDescent="0.25">
      <c r="A10" s="2" t="s">
        <v>75</v>
      </c>
      <c r="B10" s="17">
        <f>'Assumptions'!$B$22</f>
      </c>
      <c r="C10" s="17">
        <v>0</v>
      </c>
      <c r="D10" s="17">
        <v>0</v>
      </c>
    </row>
    <row r="11" spans="1:4" x14ac:dyDescent="0.25">
      <c r="A11" s="5" t="s">
        <v>76</v>
      </c>
      <c r="B11" s="19">
        <f>B7-B9-B10</f>
      </c>
      <c r="C11" s="19">
        <f>C7-C9-C10</f>
      </c>
      <c r="D11" s="19">
        <f>D7-D9-D10</f>
      </c>
    </row>
    <row r="12" spans="1:4" x14ac:dyDescent="0.25">
      <c r="A12" s="2" t="s">
        <v>77</v>
      </c>
      <c r="B12" s="16">
        <f>IFERROR(B11/B5,0)</f>
      </c>
      <c r="C12" s="16">
        <f>IFERROR(C11/C5,0)</f>
      </c>
      <c r="D12" s="16">
        <f>IFERROR(D11/D5,0)</f>
      </c>
    </row>
    <row r="13" spans="1:1" x14ac:dyDescent="0.25">
      <c r="A13" s="2"/>
    </row>
    <row r="14" spans="1:3" x14ac:dyDescent="0.25">
      <c r="A14" s="5" t="s">
        <v>78</v>
      </c>
      <c r="B14" s="5"/>
      <c r="C14" s="19">
        <f>D5</f>
      </c>
    </row>
    <row r="15" spans="1:3" x14ac:dyDescent="0.25">
      <c r="A15" s="5" t="s">
        <v>79</v>
      </c>
      <c r="B15" s="5"/>
      <c r="C15" s="19">
        <f>D11</f>
      </c>
    </row>
    <row r="16" spans="1:3" x14ac:dyDescent="0.25">
      <c r="A16" s="5" t="s">
        <v>80</v>
      </c>
      <c r="B16" s="5"/>
      <c r="C16" s="19">
        <f>SUM(B11:D11)</f>
      </c>
    </row>
    <row r="17" spans="1:3" x14ac:dyDescent="0.25">
      <c r="A17" s="5" t="s">
        <v>81</v>
      </c>
      <c r="B17" s="5"/>
      <c r="C17" s="14">
        <f>D12</f>
      </c>
    </row>
    <row r="18" spans="1:1" x14ac:dyDescent="0.25">
      <c r="A18" s="2"/>
    </row>
    <row r="19" spans="1:4" x14ac:dyDescent="0.25">
      <c r="A19" s="20" t="s">
        <v>33</v>
      </c>
      <c r="B19" s="20"/>
      <c r="C19" s="20"/>
      <c r="D19" s="20"/>
    </row>
  </sheetData>
  <mergeCells count="6">
    <mergeCell ref="A1:D1"/>
    <mergeCell ref="A14:B14"/>
    <mergeCell ref="A15:B15"/>
    <mergeCell ref="A16:B16"/>
    <mergeCell ref="A17:B17"/>
    <mergeCell ref="A19:D19"/>
  </mergeCells>
  <hyperlinks>
    <hyperlink ref="A19" r:id="rId1"/>
  </hyperlink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workbookViewId="0" showGridLines="0"/>
  </sheetViews>
  <sheetFormatPr defaultRowHeight="15" outlineLevelRow="0" outlineLevelCol="0" x14ac:dyDescent="55"/>
  <cols>
    <col min="1" max="1" width="30" customWidth="1"/>
    <col min="2" max="4" width="18" customWidth="1"/>
  </cols>
  <sheetData>
    <row r="1" spans="1:4" x14ac:dyDescent="0.25">
      <c r="A1" s="1" t="s">
        <v>82</v>
      </c>
      <c r="B1" s="1"/>
      <c r="C1" s="1"/>
      <c r="D1" s="1"/>
    </row>
    <row r="2" spans="1:1" x14ac:dyDescent="0.25">
      <c r="A2" s="2"/>
    </row>
    <row r="3" ht="30" customHeight="1" spans="1:4" x14ac:dyDescent="0.25">
      <c r="A3" s="11" t="s">
        <v>66</v>
      </c>
      <c r="B3" s="11" t="s">
        <v>67</v>
      </c>
      <c r="C3" s="11" t="s">
        <v>68</v>
      </c>
      <c r="D3" s="11" t="s">
        <v>69</v>
      </c>
    </row>
    <row r="4" spans="1:4" x14ac:dyDescent="0.25">
      <c r="A4" s="5" t="s">
        <v>70</v>
      </c>
      <c r="B4" s="16">
        <f>'Assumptions'!$C$17</f>
      </c>
      <c r="C4" s="16">
        <f>'Assumptions'!$C$18</f>
      </c>
      <c r="D4" s="16">
        <f>'Assumptions'!$C$19</f>
      </c>
    </row>
    <row r="5" spans="1:4" x14ac:dyDescent="0.25">
      <c r="A5" s="5" t="s">
        <v>71</v>
      </c>
      <c r="B5" s="17">
        <f>'Assumptions'!$B$4*(1+B4)</f>
      </c>
      <c r="C5" s="17">
        <f>B5*(1+C4)</f>
      </c>
      <c r="D5" s="17">
        <f>C5*(1+D4)</f>
      </c>
    </row>
    <row r="6" spans="1:4" x14ac:dyDescent="0.25">
      <c r="A6" s="2" t="s">
        <v>72</v>
      </c>
      <c r="B6" s="17">
        <f>B5*(1-'Assumptions'!$C$20)</f>
      </c>
      <c r="C6" s="17">
        <f>C5*(1-'Assumptions'!$C$20)</f>
      </c>
      <c r="D6" s="17">
        <f>D5*(1-'Assumptions'!$C$20)</f>
      </c>
    </row>
    <row r="7" spans="1:4" x14ac:dyDescent="0.25">
      <c r="A7" s="5" t="s">
        <v>73</v>
      </c>
      <c r="B7" s="18">
        <f>B5-B6</f>
      </c>
      <c r="C7" s="18">
        <f>C5-C6</f>
      </c>
      <c r="D7" s="18">
        <f>D5-D6</f>
      </c>
    </row>
    <row r="8" spans="1:4" x14ac:dyDescent="0.25">
      <c r="A8" s="2" t="s">
        <v>54</v>
      </c>
      <c r="B8" s="16">
        <f>IFERROR(B7/B5,0)</f>
      </c>
      <c r="C8" s="16">
        <f>IFERROR(C7/C5,0)</f>
      </c>
      <c r="D8" s="16">
        <f>IFERROR(D7/D5,0)</f>
      </c>
    </row>
    <row r="9" spans="1:4" x14ac:dyDescent="0.25">
      <c r="A9" s="2" t="s">
        <v>74</v>
      </c>
      <c r="B9" s="17">
        <f>B5*'Assumptions'!$C$21</f>
      </c>
      <c r="C9" s="17">
        <f>C5*'Assumptions'!$C$21</f>
      </c>
      <c r="D9" s="17">
        <f>D5*'Assumptions'!$C$21</f>
      </c>
    </row>
    <row r="10" spans="1:4" x14ac:dyDescent="0.25">
      <c r="A10" s="2" t="s">
        <v>75</v>
      </c>
      <c r="B10" s="17">
        <f>'Assumptions'!$C$22</f>
      </c>
      <c r="C10" s="17">
        <v>0</v>
      </c>
      <c r="D10" s="17">
        <v>0</v>
      </c>
    </row>
    <row r="11" spans="1:4" x14ac:dyDescent="0.25">
      <c r="A11" s="5" t="s">
        <v>76</v>
      </c>
      <c r="B11" s="19">
        <f>B7-B9-B10</f>
      </c>
      <c r="C11" s="19">
        <f>C7-C9-C10</f>
      </c>
      <c r="D11" s="19">
        <f>D7-D9-D10</f>
      </c>
    </row>
    <row r="12" spans="1:4" x14ac:dyDescent="0.25">
      <c r="A12" s="2" t="s">
        <v>77</v>
      </c>
      <c r="B12" s="16">
        <f>IFERROR(B11/B5,0)</f>
      </c>
      <c r="C12" s="16">
        <f>IFERROR(C11/C5,0)</f>
      </c>
      <c r="D12" s="16">
        <f>IFERROR(D11/D5,0)</f>
      </c>
    </row>
    <row r="13" spans="1:1" x14ac:dyDescent="0.25">
      <c r="A13" s="2"/>
    </row>
    <row r="14" spans="1:3" x14ac:dyDescent="0.25">
      <c r="A14" s="5" t="s">
        <v>78</v>
      </c>
      <c r="B14" s="5"/>
      <c r="C14" s="19">
        <f>D5</f>
      </c>
    </row>
    <row r="15" spans="1:3" x14ac:dyDescent="0.25">
      <c r="A15" s="5" t="s">
        <v>79</v>
      </c>
      <c r="B15" s="5"/>
      <c r="C15" s="19">
        <f>D11</f>
      </c>
    </row>
    <row r="16" spans="1:3" x14ac:dyDescent="0.25">
      <c r="A16" s="5" t="s">
        <v>80</v>
      </c>
      <c r="B16" s="5"/>
      <c r="C16" s="19">
        <f>SUM(B11:D11)</f>
      </c>
    </row>
    <row r="17" spans="1:3" x14ac:dyDescent="0.25">
      <c r="A17" s="5" t="s">
        <v>81</v>
      </c>
      <c r="B17" s="5"/>
      <c r="C17" s="14">
        <f>D12</f>
      </c>
    </row>
    <row r="18" spans="1:1" x14ac:dyDescent="0.25">
      <c r="A18" s="2"/>
    </row>
    <row r="19" spans="1:4" x14ac:dyDescent="0.25">
      <c r="A19" s="20" t="s">
        <v>33</v>
      </c>
      <c r="B19" s="20"/>
      <c r="C19" s="20"/>
      <c r="D19" s="20"/>
    </row>
  </sheetData>
  <mergeCells count="6">
    <mergeCell ref="A1:D1"/>
    <mergeCell ref="A14:B14"/>
    <mergeCell ref="A15:B15"/>
    <mergeCell ref="A16:B16"/>
    <mergeCell ref="A17:B17"/>
    <mergeCell ref="A19:D19"/>
  </mergeCells>
  <hyperlinks>
    <hyperlink ref="A19" r:id="rId1"/>
  </hyperlink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workbookViewId="0" showGridLines="0"/>
  </sheetViews>
  <sheetFormatPr defaultRowHeight="15" outlineLevelRow="0" outlineLevelCol="0" x14ac:dyDescent="55"/>
  <cols>
    <col min="1" max="1" width="30" customWidth="1"/>
    <col min="2" max="4" width="18" customWidth="1"/>
  </cols>
  <sheetData>
    <row r="1" spans="1:4" x14ac:dyDescent="0.25">
      <c r="A1" s="1" t="s">
        <v>83</v>
      </c>
      <c r="B1" s="1"/>
      <c r="C1" s="1"/>
      <c r="D1" s="1"/>
    </row>
    <row r="2" spans="1:1" x14ac:dyDescent="0.25">
      <c r="A2" s="2"/>
    </row>
    <row r="3" ht="30" customHeight="1" spans="1:4" x14ac:dyDescent="0.25">
      <c r="A3" s="11" t="s">
        <v>66</v>
      </c>
      <c r="B3" s="11" t="s">
        <v>67</v>
      </c>
      <c r="C3" s="11" t="s">
        <v>68</v>
      </c>
      <c r="D3" s="11" t="s">
        <v>69</v>
      </c>
    </row>
    <row r="4" spans="1:4" x14ac:dyDescent="0.25">
      <c r="A4" s="5" t="s">
        <v>70</v>
      </c>
      <c r="B4" s="16">
        <f>'Assumptions'!$D$17</f>
      </c>
      <c r="C4" s="16">
        <f>'Assumptions'!$D$18</f>
      </c>
      <c r="D4" s="16">
        <f>'Assumptions'!$D$19</f>
      </c>
    </row>
    <row r="5" spans="1:4" x14ac:dyDescent="0.25">
      <c r="A5" s="5" t="s">
        <v>71</v>
      </c>
      <c r="B5" s="17">
        <f>'Assumptions'!$B$4*(1+B4)</f>
      </c>
      <c r="C5" s="17">
        <f>B5*(1+C4)</f>
      </c>
      <c r="D5" s="17">
        <f>C5*(1+D4)</f>
      </c>
    </row>
    <row r="6" spans="1:4" x14ac:dyDescent="0.25">
      <c r="A6" s="2" t="s">
        <v>72</v>
      </c>
      <c r="B6" s="17">
        <f>B5*(1-'Assumptions'!$D$20)</f>
      </c>
      <c r="C6" s="17">
        <f>C5*(1-'Assumptions'!$D$20)</f>
      </c>
      <c r="D6" s="17">
        <f>D5*(1-'Assumptions'!$D$20)</f>
      </c>
    </row>
    <row r="7" spans="1:4" x14ac:dyDescent="0.25">
      <c r="A7" s="5" t="s">
        <v>73</v>
      </c>
      <c r="B7" s="18">
        <f>B5-B6</f>
      </c>
      <c r="C7" s="18">
        <f>C5-C6</f>
      </c>
      <c r="D7" s="18">
        <f>D5-D6</f>
      </c>
    </row>
    <row r="8" spans="1:4" x14ac:dyDescent="0.25">
      <c r="A8" s="2" t="s">
        <v>54</v>
      </c>
      <c r="B8" s="16">
        <f>IFERROR(B7/B5,0)</f>
      </c>
      <c r="C8" s="16">
        <f>IFERROR(C7/C5,0)</f>
      </c>
      <c r="D8" s="16">
        <f>IFERROR(D7/D5,0)</f>
      </c>
    </row>
    <row r="9" spans="1:4" x14ac:dyDescent="0.25">
      <c r="A9" s="2" t="s">
        <v>74</v>
      </c>
      <c r="B9" s="17">
        <f>B5*'Assumptions'!$D$21</f>
      </c>
      <c r="C9" s="17">
        <f>C5*'Assumptions'!$D$21</f>
      </c>
      <c r="D9" s="17">
        <f>D5*'Assumptions'!$D$21</f>
      </c>
    </row>
    <row r="10" spans="1:4" x14ac:dyDescent="0.25">
      <c r="A10" s="2" t="s">
        <v>75</v>
      </c>
      <c r="B10" s="17">
        <f>'Assumptions'!$D$22</f>
      </c>
      <c r="C10" s="17">
        <v>0</v>
      </c>
      <c r="D10" s="17">
        <v>0</v>
      </c>
    </row>
    <row r="11" spans="1:4" x14ac:dyDescent="0.25">
      <c r="A11" s="5" t="s">
        <v>76</v>
      </c>
      <c r="B11" s="19">
        <f>B7-B9-B10</f>
      </c>
      <c r="C11" s="19">
        <f>C7-C9-C10</f>
      </c>
      <c r="D11" s="19">
        <f>D7-D9-D10</f>
      </c>
    </row>
    <row r="12" spans="1:4" x14ac:dyDescent="0.25">
      <c r="A12" s="2" t="s">
        <v>77</v>
      </c>
      <c r="B12" s="16">
        <f>IFERROR(B11/B5,0)</f>
      </c>
      <c r="C12" s="16">
        <f>IFERROR(C11/C5,0)</f>
      </c>
      <c r="D12" s="16">
        <f>IFERROR(D11/D5,0)</f>
      </c>
    </row>
    <row r="13" spans="1:1" x14ac:dyDescent="0.25">
      <c r="A13" s="2"/>
    </row>
    <row r="14" spans="1:3" x14ac:dyDescent="0.25">
      <c r="A14" s="5" t="s">
        <v>78</v>
      </c>
      <c r="B14" s="5"/>
      <c r="C14" s="19">
        <f>D5</f>
      </c>
    </row>
    <row r="15" spans="1:3" x14ac:dyDescent="0.25">
      <c r="A15" s="5" t="s">
        <v>79</v>
      </c>
      <c r="B15" s="5"/>
      <c r="C15" s="19">
        <f>D11</f>
      </c>
    </row>
    <row r="16" spans="1:3" x14ac:dyDescent="0.25">
      <c r="A16" s="5" t="s">
        <v>80</v>
      </c>
      <c r="B16" s="5"/>
      <c r="C16" s="19">
        <f>SUM(B11:D11)</f>
      </c>
    </row>
    <row r="17" spans="1:3" x14ac:dyDescent="0.25">
      <c r="A17" s="5" t="s">
        <v>81</v>
      </c>
      <c r="B17" s="5"/>
      <c r="C17" s="14">
        <f>D12</f>
      </c>
    </row>
    <row r="18" spans="1:1" x14ac:dyDescent="0.25">
      <c r="A18" s="2"/>
    </row>
    <row r="19" spans="1:4" x14ac:dyDescent="0.25">
      <c r="A19" s="20" t="s">
        <v>33</v>
      </c>
      <c r="B19" s="20"/>
      <c r="C19" s="20"/>
      <c r="D19" s="20"/>
    </row>
  </sheetData>
  <mergeCells count="6">
    <mergeCell ref="A1:D1"/>
    <mergeCell ref="A14:B14"/>
    <mergeCell ref="A15:B15"/>
    <mergeCell ref="A16:B16"/>
    <mergeCell ref="A17:B17"/>
    <mergeCell ref="A19:D19"/>
  </mergeCells>
  <hyperlinks>
    <hyperlink ref="A19" r:id="rId1"/>
  </hyperlinks>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
  <sheetViews>
    <sheetView workbookViewId="0" showGridLines="0"/>
  </sheetViews>
  <sheetFormatPr defaultRowHeight="15" outlineLevelRow="0" outlineLevelCol="0" x14ac:dyDescent="55"/>
  <cols>
    <col min="1" max="1" width="32" customWidth="1"/>
    <col min="2" max="4" width="18" customWidth="1"/>
    <col min="5" max="6" width="4" customWidth="1"/>
  </cols>
  <sheetData>
    <row r="1" spans="1:6" x14ac:dyDescent="0.25">
      <c r="A1" s="1" t="s">
        <v>84</v>
      </c>
      <c r="B1" s="1"/>
      <c r="C1" s="1"/>
      <c r="D1" s="1"/>
      <c r="E1" s="1"/>
      <c r="F1" s="1"/>
    </row>
    <row r="2" spans="1:1" x14ac:dyDescent="0.25">
      <c r="A2" s="2"/>
    </row>
    <row r="3" ht="30" customHeight="1" spans="1:4" x14ac:dyDescent="0.25">
      <c r="A3" s="11" t="s">
        <v>66</v>
      </c>
      <c r="B3" s="11" t="s">
        <v>8</v>
      </c>
      <c r="C3" s="11" t="s">
        <v>10</v>
      </c>
      <c r="D3" s="11" t="s">
        <v>12</v>
      </c>
    </row>
    <row r="4" spans="1:4" x14ac:dyDescent="0.25">
      <c r="A4" s="5" t="s">
        <v>78</v>
      </c>
      <c r="B4" s="21">
        <f>'Base Case'!C14</f>
      </c>
      <c r="C4" s="21">
        <f>'Upside Case'!C14</f>
      </c>
      <c r="D4" s="21">
        <f>'Downside Case'!C14</f>
      </c>
    </row>
    <row r="5" spans="1:4" x14ac:dyDescent="0.25">
      <c r="A5" s="5" t="s">
        <v>79</v>
      </c>
      <c r="B5" s="21">
        <f>'Base Case'!C15</f>
      </c>
      <c r="C5" s="21">
        <f>'Upside Case'!C15</f>
      </c>
      <c r="D5" s="21">
        <f>'Downside Case'!C15</f>
      </c>
    </row>
    <row r="6" spans="1:4" x14ac:dyDescent="0.25">
      <c r="A6" s="5" t="s">
        <v>80</v>
      </c>
      <c r="B6" s="21">
        <f>'Base Case'!C16</f>
      </c>
      <c r="C6" s="21">
        <f>'Upside Case'!C16</f>
      </c>
      <c r="D6" s="21">
        <f>'Downside Case'!C16</f>
      </c>
    </row>
    <row r="7" spans="1:4" x14ac:dyDescent="0.25">
      <c r="A7" s="5" t="s">
        <v>81</v>
      </c>
      <c r="B7" s="16">
        <f>'Base Case'!C17</f>
      </c>
      <c r="C7" s="16">
        <f>'Upside Case'!C17</f>
      </c>
      <c r="D7" s="16">
        <f>'Downside Case'!C17</f>
      </c>
    </row>
    <row r="8" spans="1:1" x14ac:dyDescent="0.25">
      <c r="A8" s="2"/>
    </row>
    <row r="9" spans="1:4" x14ac:dyDescent="0.25">
      <c r="A9" s="3" t="s">
        <v>85</v>
      </c>
      <c r="B9" s="3"/>
      <c r="C9" s="3"/>
      <c r="D9" s="3"/>
    </row>
    <row r="10" ht="30" customHeight="1" spans="1:3" x14ac:dyDescent="0.25">
      <c r="A10" s="11" t="s">
        <v>66</v>
      </c>
      <c r="B10" s="11" t="s">
        <v>86</v>
      </c>
      <c r="C10" s="11" t="s">
        <v>87</v>
      </c>
    </row>
    <row r="11" spans="1:3" x14ac:dyDescent="0.25">
      <c r="A11" s="2" t="s">
        <v>78</v>
      </c>
      <c r="B11" s="21">
        <f>C4-B4</f>
      </c>
      <c r="C11" s="21">
        <f>D4-B4</f>
      </c>
    </row>
    <row r="12" spans="1:3" x14ac:dyDescent="0.25">
      <c r="A12" s="2" t="s">
        <v>79</v>
      </c>
      <c r="B12" s="21">
        <f>C5-B5</f>
      </c>
      <c r="C12" s="21">
        <f>D5-B5</f>
      </c>
    </row>
    <row r="13" spans="1:3" x14ac:dyDescent="0.25">
      <c r="A13" s="2" t="s">
        <v>80</v>
      </c>
      <c r="B13" s="21">
        <f>C6-B6</f>
      </c>
      <c r="C13" s="21">
        <f>D6-B6</f>
      </c>
    </row>
    <row r="14" spans="1:3" x14ac:dyDescent="0.25">
      <c r="A14" s="2" t="s">
        <v>81</v>
      </c>
      <c r="B14" s="16">
        <f>C7-B7</f>
      </c>
      <c r="C14" s="16">
        <f>D7-B7</f>
      </c>
    </row>
    <row r="15" spans="1:4" x14ac:dyDescent="0.25">
      <c r="A15" s="3" t="s">
        <v>88</v>
      </c>
      <c r="B15" s="3"/>
      <c r="C15" s="3"/>
      <c r="D15" s="3"/>
    </row>
    <row r="16" ht="30" customHeight="1" spans="1:3" x14ac:dyDescent="0.25">
      <c r="A16" s="11" t="s">
        <v>66</v>
      </c>
      <c r="B16" s="11" t="s">
        <v>86</v>
      </c>
      <c r="C16" s="11" t="s">
        <v>87</v>
      </c>
    </row>
    <row r="17" spans="1:3" x14ac:dyDescent="0.25">
      <c r="A17" s="2" t="s">
        <v>78</v>
      </c>
      <c r="B17" s="16">
        <f>IFERROR((C4-B4)/ABS(B4),0)</f>
      </c>
      <c r="C17" s="16">
        <f>IFERROR((D4-B4)/ABS(B4),0)</f>
      </c>
    </row>
    <row r="18" spans="1:3" x14ac:dyDescent="0.25">
      <c r="A18" s="2" t="s">
        <v>79</v>
      </c>
      <c r="B18" s="16">
        <f>IFERROR((C5-B5)/ABS(B5),0)</f>
      </c>
      <c r="C18" s="16">
        <f>IFERROR((D5-B5)/ABS(B5),0)</f>
      </c>
    </row>
    <row r="19" spans="1:3" x14ac:dyDescent="0.25">
      <c r="A19" s="2" t="s">
        <v>80</v>
      </c>
      <c r="B19" s="16">
        <f>IFERROR((C6-B6)/ABS(B6),0)</f>
      </c>
      <c r="C19" s="16">
        <f>IFERROR((D6-B6)/ABS(B6),0)</f>
      </c>
    </row>
    <row r="20" spans="1:3" x14ac:dyDescent="0.25">
      <c r="A20" s="2" t="s">
        <v>81</v>
      </c>
      <c r="B20" s="16">
        <f>IFERROR((C7-B7)/ABS(B7),0)</f>
      </c>
      <c r="C20" s="16">
        <f>IFERROR((D7-B7)/ABS(B7),0)</f>
      </c>
    </row>
    <row r="21" spans="1:1" x14ac:dyDescent="0.25">
      <c r="A21" s="2"/>
    </row>
    <row r="22" spans="1:6" x14ac:dyDescent="0.25">
      <c r="A22" s="20" t="s">
        <v>33</v>
      </c>
      <c r="B22" s="20"/>
      <c r="C22" s="20"/>
      <c r="D22" s="20"/>
      <c r="E22" s="20"/>
      <c r="F22" s="20"/>
    </row>
  </sheetData>
  <mergeCells count="4">
    <mergeCell ref="A1:F1"/>
    <mergeCell ref="A9:D9"/>
    <mergeCell ref="A15:D15"/>
    <mergeCell ref="A22:F22"/>
  </mergeCells>
  <hyperlinks>
    <hyperlink ref="A22" r:id="rId1"/>
  </hyperlinks>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workbookViewId="0" showGridLines="0"/>
  </sheetViews>
  <sheetFormatPr defaultRowHeight="15" outlineLevelRow="0" outlineLevelCol="0" x14ac:dyDescent="55"/>
  <cols>
    <col min="1" max="1" width="42" customWidth="1"/>
    <col min="2" max="4" width="18" customWidth="1"/>
    <col min="5" max="5" width="24" customWidth="1"/>
  </cols>
  <sheetData>
    <row r="1" spans="1:5" x14ac:dyDescent="0.25">
      <c r="A1" s="1" t="s">
        <v>16</v>
      </c>
      <c r="B1" s="1"/>
      <c r="C1" s="1"/>
      <c r="D1" s="1"/>
      <c r="E1" s="1"/>
    </row>
    <row r="2" spans="1:1" x14ac:dyDescent="0.25">
      <c r="A2" s="2"/>
    </row>
    <row r="3" ht="30" customHeight="1" spans="1:5" x14ac:dyDescent="0.25">
      <c r="A3" s="2" t="s">
        <v>89</v>
      </c>
      <c r="B3" s="2"/>
      <c r="C3" s="2"/>
      <c r="D3" s="2"/>
      <c r="E3" s="2"/>
    </row>
    <row r="4" spans="1:1" x14ac:dyDescent="0.25">
      <c r="A4" s="2"/>
    </row>
    <row r="5" ht="30" customHeight="1" spans="1:5" x14ac:dyDescent="0.25">
      <c r="A5" s="11" t="s">
        <v>66</v>
      </c>
      <c r="B5" s="11" t="s">
        <v>8</v>
      </c>
      <c r="C5" s="11" t="s">
        <v>10</v>
      </c>
      <c r="D5" s="11" t="s">
        <v>12</v>
      </c>
      <c r="E5" s="11" t="s">
        <v>90</v>
      </c>
    </row>
    <row r="6" spans="1:5" x14ac:dyDescent="0.25">
      <c r="A6" s="5" t="s">
        <v>80</v>
      </c>
      <c r="B6" s="21">
        <f>'Base Case'!C16</f>
      </c>
      <c r="C6" s="21">
        <f>'Upside Case'!C16</f>
      </c>
      <c r="D6" s="21">
        <f>'Downside Case'!C16</f>
      </c>
      <c r="E6" s="22">
        <f>B6*'Assumptions'!$B$10+C6*'Assumptions'!$B$11+D6*'Assumptions'!$B$12</f>
      </c>
    </row>
    <row r="7" spans="1:5" x14ac:dyDescent="0.25">
      <c r="A7" s="5" t="s">
        <v>78</v>
      </c>
      <c r="B7" s="21">
        <f>'Base Case'!C14</f>
      </c>
      <c r="C7" s="21">
        <f>'Upside Case'!C14</f>
      </c>
      <c r="D7" s="21">
        <f>'Downside Case'!C14</f>
      </c>
      <c r="E7" s="22">
        <f>B7*'Assumptions'!$B$10+C7*'Assumptions'!$B$11+D7*'Assumptions'!$B$12</f>
      </c>
    </row>
    <row r="8" spans="1:5" x14ac:dyDescent="0.25">
      <c r="A8" s="5" t="s">
        <v>79</v>
      </c>
      <c r="B8" s="21">
        <f>'Base Case'!C15</f>
      </c>
      <c r="C8" s="21">
        <f>'Upside Case'!C15</f>
      </c>
      <c r="D8" s="21">
        <f>'Downside Case'!C15</f>
      </c>
      <c r="E8" s="22">
        <f>B8*'Assumptions'!$B$10+C8*'Assumptions'!$B$11+D8*'Assumptions'!$B$12</f>
      </c>
    </row>
    <row r="9" spans="1:1" x14ac:dyDescent="0.25">
      <c r="A9" s="2"/>
    </row>
    <row r="10" spans="1:5" x14ac:dyDescent="0.25">
      <c r="A10" s="3" t="s">
        <v>91</v>
      </c>
      <c r="B10" s="3"/>
      <c r="C10" s="3"/>
      <c r="D10" s="3"/>
      <c r="E10" s="3"/>
    </row>
    <row r="11" spans="1:2" x14ac:dyDescent="0.25">
      <c r="A11" s="5" t="s">
        <v>92</v>
      </c>
      <c r="B11" s="21">
        <f>D8-B8</f>
      </c>
    </row>
    <row r="12" spans="1:2" x14ac:dyDescent="0.25">
      <c r="A12" s="5" t="s">
        <v>93</v>
      </c>
      <c r="B12" s="21">
        <f>D8-'Assumptions'!$B$26</f>
      </c>
    </row>
    <row r="13" spans="1:1" x14ac:dyDescent="0.25">
      <c r="A13" s="2"/>
    </row>
    <row r="14" spans="1:5" x14ac:dyDescent="0.25">
      <c r="A14" s="3" t="s">
        <v>94</v>
      </c>
      <c r="B14" s="3"/>
      <c r="C14" s="3"/>
      <c r="D14" s="3"/>
      <c r="E14" s="3"/>
    </row>
    <row r="15" ht="30" customHeight="1" spans="1:5" x14ac:dyDescent="0.25">
      <c r="A15" s="5" t="s">
        <v>94</v>
      </c>
      <c r="B15" s="23">
        <f>IF(AND(E6&gt;='Assumptions'!$B$25,D8&gt;='Assumptions'!$B$26),"Proceed",IF(E6&gt;='Assumptions'!$B$25,"Proceed with a downside contingency plan","Reassess assumptions before committing"))</f>
      </c>
      <c r="C15" s="23"/>
      <c r="D15" s="23"/>
      <c r="E15" s="23"/>
    </row>
    <row r="16" spans="1:1" x14ac:dyDescent="0.25">
      <c r="A16" s="2"/>
    </row>
    <row r="17" ht="45" customHeight="1" spans="1:5" x14ac:dyDescent="0.25">
      <c r="A17" s="2" t="s">
        <v>95</v>
      </c>
      <c r="B17" s="2"/>
      <c r="C17" s="2"/>
      <c r="D17" s="2"/>
      <c r="E17" s="2"/>
    </row>
    <row r="18" spans="1:1" x14ac:dyDescent="0.25">
      <c r="A18" s="2"/>
    </row>
    <row r="19" spans="1:1" x14ac:dyDescent="0.25">
      <c r="A19" s="2"/>
    </row>
    <row r="20" spans="1:5" x14ac:dyDescent="0.25">
      <c r="A20" s="20" t="s">
        <v>33</v>
      </c>
      <c r="B20" s="20"/>
      <c r="C20" s="20"/>
      <c r="D20" s="20"/>
      <c r="E20" s="20"/>
    </row>
  </sheetData>
  <mergeCells count="7">
    <mergeCell ref="A1:E1"/>
    <mergeCell ref="A3:E3"/>
    <mergeCell ref="A10:E10"/>
    <mergeCell ref="A14:E14"/>
    <mergeCell ref="B15:E15"/>
    <mergeCell ref="A17:E17"/>
    <mergeCell ref="A20:E20"/>
  </mergeCells>
  <hyperlinks>
    <hyperlink ref="A20" r:id="rId1"/>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Assumptions</vt:lpstr>
      <vt:lpstr>Base Case</vt:lpstr>
      <vt:lpstr>Upside Case</vt:lpstr>
      <vt:lpstr>Downside Case</vt:lpstr>
      <vt:lpstr>Comparison</vt:lpstr>
      <vt:lpstr>Decision Summary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Excel.TV</dc:creator>
  <dc:title/>
  <dc:subject/>
  <dc:description/>
  <cp:keywords/>
  <cp:category/>
  <cp:lastModifiedBy>Excel.TV template generator</cp:lastModifiedBy>
  <dcterms:created xsi:type="dcterms:W3CDTF">2026-09-29T17:47:21Z</dcterms:created>
  <dcterms:modified xsi:type="dcterms:W3CDTF">2026-09-29T17:47:21Z</dcterms:modified>
</cp:coreProperties>
</file>